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paola-gonzalez\Desktop\PAOLA ANDREA GONZALEZ\DOCUMENTOS INTRANET\MATRIZ\"/>
    </mc:Choice>
  </mc:AlternateContent>
  <bookViews>
    <workbookView xWindow="0" yWindow="0" windowWidth="23040" windowHeight="9072" tabRatio="722"/>
  </bookViews>
  <sheets>
    <sheet name="MATRIZ RIESGO CORRUPCION" sheetId="1" r:id="rId1"/>
    <sheet name="Hoja2" sheetId="2" state="hidden" r:id="rId2"/>
    <sheet name="ANEXO 1 Tabla probabilidad" sheetId="3" state="hidden" r:id="rId3"/>
    <sheet name="ANEXO 2 Tabla Impacto" sheetId="4" state="hidden" r:id="rId4"/>
    <sheet name="ANEXO 3 Matriz Calor" sheetId="5" state="hidden" r:id="rId5"/>
    <sheet name="ANEXOTabla Valoración controles" sheetId="6" state="hidden" r:id="rId6"/>
    <sheet name="PARAMETROS" sheetId="8" r:id="rId7"/>
    <sheet name="PREGUNTAS" sheetId="9" r:id="rId8"/>
  </sheets>
  <externalReferences>
    <externalReference r:id="rId9"/>
    <externalReference r:id="rId10"/>
    <externalReference r:id="rId11"/>
    <externalReference r:id="rId12"/>
    <externalReference r:id="rId13"/>
    <externalReference r:id="rId14"/>
  </externalReferences>
  <definedNames>
    <definedName name="_xlnm._FilterDatabase" localSheetId="0" hidden="1">'MATRIZ RIESGO CORRUPCION'!$A$11:$AW$51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 i="1" l="1"/>
  <c r="O26" i="1"/>
  <c r="T26" i="1"/>
  <c r="Y26" i="1"/>
  <c r="AA26" i="1"/>
  <c r="AH26" i="1"/>
  <c r="AI26" i="1"/>
  <c r="O12" i="1"/>
  <c r="U26" i="1" l="1"/>
  <c r="V26" i="1" s="1"/>
  <c r="AI52" i="1"/>
  <c r="AI53" i="1"/>
  <c r="AI54" i="1"/>
  <c r="AI55" i="1"/>
  <c r="AH52" i="1"/>
  <c r="AH53" i="1"/>
  <c r="AH54" i="1"/>
  <c r="AH55" i="1"/>
  <c r="O55" i="1"/>
  <c r="T55" i="1"/>
  <c r="N55" i="1"/>
  <c r="O54" i="1"/>
  <c r="T54" i="1"/>
  <c r="N54" i="1"/>
  <c r="O53" i="1"/>
  <c r="T53" i="1"/>
  <c r="N53" i="1"/>
  <c r="O52" i="1"/>
  <c r="T52" i="1"/>
  <c r="N52" i="1"/>
  <c r="F212" i="4"/>
  <c r="F211" i="4"/>
  <c r="F210" i="4"/>
  <c r="F209" i="4"/>
  <c r="F208" i="4"/>
  <c r="F207" i="4"/>
  <c r="F206" i="4"/>
  <c r="F205" i="4"/>
  <c r="F204" i="4"/>
  <c r="F203" i="4"/>
  <c r="F202" i="4"/>
  <c r="F201" i="4"/>
  <c r="E10" i="4"/>
  <c r="AI51" i="1"/>
  <c r="AH51" i="1"/>
  <c r="AA51" i="1"/>
  <c r="Y51" i="1"/>
  <c r="T51" i="1"/>
  <c r="O51" i="1"/>
  <c r="N51" i="1"/>
  <c r="AA50" i="1"/>
  <c r="Y50" i="1"/>
  <c r="T50" i="1"/>
  <c r="O50" i="1"/>
  <c r="N50" i="1"/>
  <c r="AA49" i="1"/>
  <c r="Y49" i="1"/>
  <c r="T49" i="1"/>
  <c r="O49" i="1"/>
  <c r="N49" i="1"/>
  <c r="AI48" i="1"/>
  <c r="AH48" i="1"/>
  <c r="AA48" i="1"/>
  <c r="Y48" i="1"/>
  <c r="T48" i="1"/>
  <c r="O48" i="1"/>
  <c r="N48" i="1"/>
  <c r="AI47" i="1"/>
  <c r="AH47" i="1"/>
  <c r="AA47" i="1"/>
  <c r="Y47" i="1"/>
  <c r="T47" i="1"/>
  <c r="O47" i="1"/>
  <c r="N47" i="1"/>
  <c r="AI46" i="1"/>
  <c r="AH46" i="1"/>
  <c r="AA46" i="1"/>
  <c r="Y46" i="1"/>
  <c r="T46" i="1"/>
  <c r="O46" i="1"/>
  <c r="N46" i="1"/>
  <c r="AA45" i="1"/>
  <c r="Y45" i="1"/>
  <c r="T45" i="1"/>
  <c r="O45" i="1"/>
  <c r="N45" i="1"/>
  <c r="AA44" i="1"/>
  <c r="Y44" i="1"/>
  <c r="T44" i="1"/>
  <c r="O44" i="1"/>
  <c r="N44" i="1"/>
  <c r="AA43" i="1"/>
  <c r="Y43" i="1"/>
  <c r="T43" i="1"/>
  <c r="O43" i="1"/>
  <c r="N43" i="1"/>
  <c r="AA42" i="1"/>
  <c r="Y42" i="1"/>
  <c r="T42" i="1"/>
  <c r="O42" i="1"/>
  <c r="N42" i="1"/>
  <c r="AA41" i="1"/>
  <c r="Y41" i="1"/>
  <c r="T41" i="1"/>
  <c r="O41" i="1"/>
  <c r="N41" i="1"/>
  <c r="AA40" i="1"/>
  <c r="Y40" i="1"/>
  <c r="T40" i="1"/>
  <c r="O40" i="1"/>
  <c r="N40" i="1"/>
  <c r="AA39" i="1"/>
  <c r="Y39" i="1"/>
  <c r="T39" i="1"/>
  <c r="O39" i="1"/>
  <c r="N39" i="1"/>
  <c r="AA38" i="1"/>
  <c r="Y38" i="1"/>
  <c r="T38" i="1"/>
  <c r="O38" i="1"/>
  <c r="N38" i="1"/>
  <c r="AA37" i="1"/>
  <c r="Y37" i="1"/>
  <c r="T37" i="1"/>
  <c r="O37" i="1"/>
  <c r="N37" i="1"/>
  <c r="AA36" i="1"/>
  <c r="Y36" i="1"/>
  <c r="T36" i="1"/>
  <c r="O36" i="1"/>
  <c r="N36" i="1"/>
  <c r="AA35" i="1"/>
  <c r="Y35" i="1"/>
  <c r="T35" i="1"/>
  <c r="O35" i="1"/>
  <c r="N35" i="1"/>
  <c r="AA34" i="1"/>
  <c r="Y34" i="1"/>
  <c r="T34" i="1"/>
  <c r="O34" i="1"/>
  <c r="N34" i="1"/>
  <c r="AA33" i="1"/>
  <c r="Y33" i="1"/>
  <c r="T33" i="1"/>
  <c r="O33" i="1"/>
  <c r="N33" i="1"/>
  <c r="AA32" i="1"/>
  <c r="Y32" i="1"/>
  <c r="T32" i="1"/>
  <c r="O32" i="1"/>
  <c r="N32" i="1"/>
  <c r="AA31" i="1"/>
  <c r="Y31" i="1"/>
  <c r="T31" i="1"/>
  <c r="O31" i="1"/>
  <c r="N31" i="1"/>
  <c r="AA30" i="1"/>
  <c r="Y30" i="1"/>
  <c r="T30" i="1"/>
  <c r="O30" i="1"/>
  <c r="N30" i="1"/>
  <c r="AA29" i="1"/>
  <c r="Y29" i="1"/>
  <c r="T29" i="1"/>
  <c r="O29" i="1"/>
  <c r="N29" i="1"/>
  <c r="AA28" i="1"/>
  <c r="Y28" i="1"/>
  <c r="T28" i="1"/>
  <c r="O28" i="1"/>
  <c r="N28" i="1"/>
  <c r="AA27" i="1"/>
  <c r="Y27" i="1"/>
  <c r="T27" i="1"/>
  <c r="O27" i="1"/>
  <c r="N27" i="1"/>
  <c r="AI25" i="1"/>
  <c r="AH25" i="1"/>
  <c r="AA25" i="1"/>
  <c r="Y25" i="1"/>
  <c r="T25" i="1"/>
  <c r="U25" i="1" s="1"/>
  <c r="V25" i="1" s="1"/>
  <c r="N25" i="1"/>
  <c r="AI24" i="1"/>
  <c r="AH24" i="1"/>
  <c r="AA24" i="1"/>
  <c r="Y24" i="1"/>
  <c r="T24" i="1"/>
  <c r="U24" i="1" s="1"/>
  <c r="V24" i="1" s="1"/>
  <c r="N24" i="1"/>
  <c r="AI23" i="1"/>
  <c r="AH23" i="1"/>
  <c r="AA23" i="1"/>
  <c r="Y23" i="1"/>
  <c r="T23" i="1"/>
  <c r="U23" i="1" s="1"/>
  <c r="V23" i="1" s="1"/>
  <c r="N23" i="1"/>
  <c r="AA22" i="1"/>
  <c r="Y22" i="1"/>
  <c r="T22" i="1"/>
  <c r="O22" i="1"/>
  <c r="N22" i="1"/>
  <c r="AA21" i="1"/>
  <c r="Y21" i="1"/>
  <c r="T21" i="1"/>
  <c r="O21" i="1"/>
  <c r="N21" i="1"/>
  <c r="AA20" i="1"/>
  <c r="Y20" i="1"/>
  <c r="T20" i="1"/>
  <c r="O20" i="1"/>
  <c r="N20" i="1"/>
  <c r="AA19" i="1"/>
  <c r="Y19" i="1"/>
  <c r="T19" i="1"/>
  <c r="O19" i="1"/>
  <c r="N19" i="1"/>
  <c r="AA18" i="1"/>
  <c r="Y18" i="1"/>
  <c r="T18" i="1"/>
  <c r="O18" i="1"/>
  <c r="N18" i="1"/>
  <c r="AA17" i="1"/>
  <c r="Y17" i="1"/>
  <c r="T17" i="1"/>
  <c r="O17" i="1"/>
  <c r="N17" i="1"/>
  <c r="AA16" i="1"/>
  <c r="Y16" i="1"/>
  <c r="T16" i="1"/>
  <c r="O16" i="1"/>
  <c r="N16" i="1"/>
  <c r="AA15" i="1"/>
  <c r="Y15" i="1"/>
  <c r="T15" i="1"/>
  <c r="O15" i="1"/>
  <c r="N15" i="1"/>
  <c r="AA14" i="1"/>
  <c r="Y14" i="1"/>
  <c r="T14" i="1"/>
  <c r="O14" i="1"/>
  <c r="N14" i="1"/>
  <c r="AA13" i="1"/>
  <c r="Y13" i="1"/>
  <c r="T13" i="1"/>
  <c r="O13" i="1"/>
  <c r="N13" i="1"/>
  <c r="AA12" i="1"/>
  <c r="Y12" i="1"/>
  <c r="T12" i="1"/>
  <c r="N12" i="1"/>
  <c r="U50" i="1"/>
  <c r="V50" i="1" s="1"/>
  <c r="H201" i="4"/>
  <c r="B214" i="4"/>
  <c r="B213" i="4"/>
  <c r="B212" i="4"/>
  <c r="U38" i="1" l="1"/>
  <c r="V38" i="1" s="1"/>
  <c r="U27" i="1"/>
  <c r="V27" i="1" s="1"/>
  <c r="AF21" i="1"/>
  <c r="AF31" i="1"/>
  <c r="U33" i="1"/>
  <c r="V33" i="1" s="1"/>
  <c r="AF39" i="1"/>
  <c r="U41" i="1"/>
  <c r="V41" i="1" s="1"/>
  <c r="U47" i="1"/>
  <c r="V47" i="1" s="1"/>
  <c r="U30" i="1"/>
  <c r="V30" i="1" s="1"/>
  <c r="U46" i="1"/>
  <c r="V46" i="1" s="1"/>
  <c r="AF28" i="1"/>
  <c r="AF27" i="1"/>
  <c r="AF29" i="1"/>
  <c r="U31" i="1"/>
  <c r="V31" i="1" s="1"/>
  <c r="U32" i="1"/>
  <c r="V32" i="1" s="1"/>
  <c r="U39" i="1"/>
  <c r="V39" i="1" s="1"/>
  <c r="AF45" i="1"/>
  <c r="AF44" i="1"/>
  <c r="AF36" i="1"/>
  <c r="AF42" i="1"/>
  <c r="U48" i="1"/>
  <c r="V48" i="1" s="1"/>
  <c r="U54" i="1"/>
  <c r="V54" i="1" s="1"/>
  <c r="U34" i="1"/>
  <c r="V34" i="1" s="1"/>
  <c r="U51" i="1"/>
  <c r="V51" i="1" s="1"/>
  <c r="U12" i="1"/>
  <c r="V12" i="1" s="1"/>
  <c r="AF35" i="1"/>
  <c r="U53" i="1"/>
  <c r="V53" i="1" s="1"/>
  <c r="U20" i="1"/>
  <c r="V20" i="1" s="1"/>
  <c r="U52" i="1"/>
  <c r="V52" i="1" s="1"/>
  <c r="AF16" i="1"/>
  <c r="U18" i="1"/>
  <c r="V18" i="1" s="1"/>
  <c r="U28" i="1"/>
  <c r="V28" i="1" s="1"/>
  <c r="AF32" i="1"/>
  <c r="AF37" i="1"/>
  <c r="AF20" i="1"/>
  <c r="U22" i="1"/>
  <c r="V22" i="1" s="1"/>
  <c r="AF14" i="1"/>
  <c r="U15" i="1"/>
  <c r="V15" i="1" s="1"/>
  <c r="AF19" i="1"/>
  <c r="U21" i="1"/>
  <c r="V21" i="1" s="1"/>
  <c r="AF12" i="1"/>
  <c r="AF13" i="1"/>
  <c r="U14" i="1"/>
  <c r="V14" i="1" s="1"/>
  <c r="U16" i="1"/>
  <c r="V16" i="1" s="1"/>
  <c r="AF22" i="1"/>
  <c r="AF34" i="1"/>
  <c r="U36" i="1"/>
  <c r="V36" i="1" s="1"/>
  <c r="U44" i="1"/>
  <c r="V44" i="1" s="1"/>
  <c r="AF15" i="1"/>
  <c r="U13" i="1"/>
  <c r="V13" i="1" s="1"/>
  <c r="U17" i="1"/>
  <c r="V17" i="1" s="1"/>
  <c r="U37" i="1"/>
  <c r="V37" i="1" s="1"/>
  <c r="AF40" i="1"/>
  <c r="U42" i="1"/>
  <c r="V42" i="1" s="1"/>
  <c r="AF49" i="1"/>
  <c r="AF18" i="1"/>
  <c r="AF33" i="1"/>
  <c r="AG33" i="1" s="1"/>
  <c r="AI33" i="1" s="1"/>
  <c r="U35" i="1"/>
  <c r="V35" i="1" s="1"/>
  <c r="AF41" i="1"/>
  <c r="U43" i="1"/>
  <c r="V43" i="1" s="1"/>
  <c r="AF50" i="1"/>
  <c r="AG50" i="1" s="1"/>
  <c r="AI50" i="1" s="1"/>
  <c r="AF30" i="1"/>
  <c r="AF38" i="1"/>
  <c r="U40" i="1"/>
  <c r="V40" i="1" s="1"/>
  <c r="U49" i="1"/>
  <c r="V49" i="1" s="1"/>
  <c r="U29" i="1"/>
  <c r="AG29" i="1" s="1"/>
  <c r="AF43" i="1"/>
  <c r="U45" i="1"/>
  <c r="AF17" i="1"/>
  <c r="U19" i="1"/>
  <c r="V19" i="1" s="1"/>
  <c r="U55" i="1"/>
  <c r="V55" i="1" s="1"/>
  <c r="AG30" i="1" l="1"/>
  <c r="AI30" i="1" s="1"/>
  <c r="AG38" i="1"/>
  <c r="AI38" i="1" s="1"/>
  <c r="AG27" i="1"/>
  <c r="AG41" i="1"/>
  <c r="AI41" i="1" s="1"/>
  <c r="AG31" i="1"/>
  <c r="AH31" i="1" s="1"/>
  <c r="AH33" i="1"/>
  <c r="AG32" i="1"/>
  <c r="AI32" i="1" s="1"/>
  <c r="AG34" i="1"/>
  <c r="AH34" i="1" s="1"/>
  <c r="AG39" i="1"/>
  <c r="AI39" i="1" s="1"/>
  <c r="AG28" i="1"/>
  <c r="AG45" i="1"/>
  <c r="AH45" i="1" s="1"/>
  <c r="AG12" i="1"/>
  <c r="AH12" i="1" s="1"/>
  <c r="AG43" i="1"/>
  <c r="AI43" i="1" s="1"/>
  <c r="AG17" i="1"/>
  <c r="AH17" i="1" s="1"/>
  <c r="AG15" i="1"/>
  <c r="AI15" i="1" s="1"/>
  <c r="AG20" i="1"/>
  <c r="AI20" i="1" s="1"/>
  <c r="AG16" i="1"/>
  <c r="AH16" i="1" s="1"/>
  <c r="AG18" i="1"/>
  <c r="AH18" i="1" s="1"/>
  <c r="AG21" i="1"/>
  <c r="AH21" i="1" s="1"/>
  <c r="AG49" i="1"/>
  <c r="AH49" i="1" s="1"/>
  <c r="AG37" i="1"/>
  <c r="AI37" i="1" s="1"/>
  <c r="V45" i="1"/>
  <c r="V29" i="1"/>
  <c r="AG22" i="1"/>
  <c r="AG36" i="1"/>
  <c r="AG44" i="1"/>
  <c r="AI44" i="1" s="1"/>
  <c r="AG40" i="1"/>
  <c r="AI40" i="1" s="1"/>
  <c r="AG14" i="1"/>
  <c r="AG13" i="1"/>
  <c r="AG42" i="1"/>
  <c r="AI42" i="1" s="1"/>
  <c r="AH50" i="1"/>
  <c r="AG35" i="1"/>
  <c r="AG19" i="1"/>
  <c r="AI29" i="1"/>
  <c r="AH29" i="1"/>
  <c r="AH30" i="1" l="1"/>
  <c r="AI31" i="1"/>
  <c r="AH38" i="1"/>
  <c r="AH41" i="1"/>
  <c r="AH32" i="1"/>
  <c r="AI45" i="1"/>
  <c r="AI27" i="1"/>
  <c r="AH27" i="1"/>
  <c r="AI34" i="1"/>
  <c r="AH37" i="1"/>
  <c r="AI12" i="1"/>
  <c r="AI28" i="1"/>
  <c r="AH28" i="1"/>
  <c r="AI16" i="1"/>
  <c r="AI21" i="1"/>
  <c r="AH39" i="1"/>
  <c r="AH43" i="1"/>
  <c r="AI18" i="1"/>
  <c r="AI17" i="1"/>
  <c r="AH20" i="1"/>
  <c r="AH15" i="1"/>
  <c r="AH44" i="1"/>
  <c r="AI49" i="1"/>
  <c r="AH40" i="1"/>
  <c r="AH22" i="1"/>
  <c r="AI22" i="1"/>
  <c r="AI36" i="1"/>
  <c r="AH36" i="1"/>
  <c r="AI14" i="1"/>
  <c r="AH14" i="1"/>
  <c r="AH42" i="1"/>
  <c r="AI13" i="1"/>
  <c r="AH13" i="1"/>
  <c r="AI19" i="1"/>
  <c r="AH19" i="1"/>
  <c r="AI35" i="1"/>
  <c r="AH35" i="1"/>
</calcChain>
</file>

<file path=xl/comments1.xml><?xml version="1.0" encoding="utf-8"?>
<comments xmlns="http://schemas.openxmlformats.org/spreadsheetml/2006/main">
  <authors>
    <author/>
  </authors>
  <commentList>
    <comment ref="M9" authorId="0" shapeId="0">
      <text>
        <r>
          <rPr>
            <sz val="11"/>
            <color theme="1"/>
            <rFont val="Calibri"/>
            <family val="2"/>
            <scheme val="minor"/>
          </rPr>
          <t>======
ID#AAAAamd_ThA
Eduardo Puerta    (2022-06-07 18:49:34)
Se debe determinar las veces que pasa la actividad por el riesgo en un periodo determinado</t>
        </r>
      </text>
    </comment>
    <comment ref="P9" authorId="0" shapeId="0">
      <text>
        <r>
          <rPr>
            <sz val="11"/>
            <color theme="1"/>
            <rFont val="Calibri"/>
            <family val="2"/>
            <scheme val="minor"/>
          </rPr>
          <t>======
ID#AAAAamd_ThM
Eduardo Puerta    (2022-06-07 18:49:34)
Cuando sean las dos a la vez, se debe escoger el nivel más alto.</t>
        </r>
      </text>
    </comment>
    <comment ref="U9" authorId="0" shapeId="0">
      <text>
        <r>
          <rPr>
            <sz val="11"/>
            <color theme="1"/>
            <rFont val="Calibri"/>
            <family val="2"/>
            <scheme val="minor"/>
          </rPr>
          <t>======
ID#AAAAamd_ThQ
HPb006    (2022-06-07 18:49:34)
Es el producto resultante de los factores Probabilidad e Impacto.
El riesgo inherente es el riesgo sin aplicar controles.</t>
        </r>
      </text>
    </comment>
    <comment ref="M10" authorId="0" shapeId="0">
      <text>
        <r>
          <rPr>
            <sz val="11"/>
            <color theme="1"/>
            <rFont val="Calibri"/>
            <family val="2"/>
            <scheme val="minor"/>
          </rPr>
          <t>======
ID#AAAAamd_Tgs
Eduardo Puerta    (2022-06-07 18:49:34)
Se debe determinar las veces que pasa la actividad por el riesgo en un periodo determinado</t>
        </r>
      </text>
    </comment>
    <comment ref="P10" authorId="0" shapeId="0">
      <text>
        <r>
          <rPr>
            <sz val="11"/>
            <color theme="1"/>
            <rFont val="Calibri"/>
            <family val="2"/>
            <scheme val="minor"/>
          </rPr>
          <t>======
ID#AAAAamd_Tgw
Eduardo Puerta    (2022-06-07 18:49:34)
Cuando sean las dos a la vez, se debe escoger el nivel más alto.</t>
        </r>
      </text>
    </comment>
    <comment ref="R10" authorId="0" shapeId="0">
      <text>
        <r>
          <rPr>
            <sz val="11"/>
            <color theme="1"/>
            <rFont val="Calibri"/>
            <family val="2"/>
            <scheme val="minor"/>
          </rPr>
          <t>======
ID#AAAAamd_ThI
HPb006    (2022-06-07 18:49:34)
Pretende determinar el nivel de afectacion Reputacional y/o Economica ante la materialización del riesgo</t>
        </r>
      </text>
    </comment>
    <comment ref="F11" authorId="0" shapeId="0">
      <text>
        <r>
          <rPr>
            <sz val="11"/>
            <color theme="1"/>
            <rFont val="Calibri"/>
            <family val="2"/>
            <scheme val="minor"/>
          </rPr>
          <t>======
ID#AAAAamd_Tg4
eduardo puerta    (2022-06-07 18:49:34)
Responsa "SI o NO"</t>
        </r>
      </text>
    </comment>
    <comment ref="G11" authorId="0" shapeId="0">
      <text>
        <r>
          <rPr>
            <sz val="11"/>
            <color theme="1"/>
            <rFont val="Calibri"/>
            <family val="2"/>
            <scheme val="minor"/>
          </rPr>
          <t>======
ID#AAAAamd_ThE
eduardo puerta    (2022-06-07 18:49:34)
Responsa "SI o NO"</t>
        </r>
      </text>
    </comment>
    <comment ref="H11" authorId="0" shapeId="0">
      <text>
        <r>
          <rPr>
            <sz val="11"/>
            <color theme="1"/>
            <rFont val="Calibri"/>
            <family val="2"/>
            <scheme val="minor"/>
          </rPr>
          <t>======
ID#AAAAamd_ThU
eduardo puerta    (2022-06-07 18:49:34)
Responsa "SI o NO"</t>
        </r>
      </text>
    </comment>
    <comment ref="I11" authorId="0" shapeId="0">
      <text>
        <r>
          <rPr>
            <sz val="11"/>
            <color theme="1"/>
            <rFont val="Calibri"/>
            <family val="2"/>
            <scheme val="minor"/>
          </rPr>
          <t>======
ID#AAAAamd_ThY
eduardo puerta    (2022-06-07 18:49:34)
Responsa "SI o NO"</t>
        </r>
      </text>
    </comment>
    <comment ref="R11" authorId="0" shapeId="0">
      <text>
        <r>
          <rPr>
            <sz val="11"/>
            <color theme="1"/>
            <rFont val="Calibri"/>
            <family val="2"/>
            <scheme val="minor"/>
          </rPr>
          <t>======
ID#AAAAamd_Tg0
Eduardo Puerta    (2022-06-07 18:49:34)
Teniendo en cuenta la identificación del area de Impacto mayor determine el numero a asignar:
1=60%
2=80%
3=100%</t>
        </r>
      </text>
    </comment>
    <comment ref="S11" authorId="0" shapeId="0">
      <text>
        <r>
          <rPr>
            <sz val="11"/>
            <color theme="1"/>
            <rFont val="Calibri"/>
            <family val="2"/>
            <scheme val="minor"/>
          </rPr>
          <t>======
ID#AAAAamd_Tg8
HPb006    (2022-06-07 18:49:34)
Eduardo Puerta
Determine el factor de criterio según corresponda en la lista desplegable</t>
        </r>
      </text>
    </comment>
  </commentList>
</comments>
</file>

<file path=xl/sharedStrings.xml><?xml version="1.0" encoding="utf-8"?>
<sst xmlns="http://schemas.openxmlformats.org/spreadsheetml/2006/main" count="1550" uniqueCount="557">
  <si>
    <t>MATRIZ DE RIESGOS DE CORRUPCION LA CORPORACIÓN AUTÓNOMA REGIONAL DEL  TOLIMA - CORTOLIMA</t>
  </si>
  <si>
    <t>Código:</t>
  </si>
  <si>
    <t>Pag.:</t>
  </si>
  <si>
    <t>1 de 1</t>
  </si>
  <si>
    <t xml:space="preserve">INFORMACIÓN DEL PROCESO </t>
  </si>
  <si>
    <t xml:space="preserve">IDENTIFICACIÓN DEL RIESGO </t>
  </si>
  <si>
    <t xml:space="preserve">PROBABILIDAD </t>
  </si>
  <si>
    <t>IMPACTO</t>
  </si>
  <si>
    <t>EVALUACIÓN DEL RIESGO INHERENTE (PROBABILIDAD x IMPACTO)</t>
  </si>
  <si>
    <t>TRATAMIENTO DE RIESGO</t>
  </si>
  <si>
    <t xml:space="preserve">DESCRIPCIÓN DEL CONTROL </t>
  </si>
  <si>
    <t>SEGÚN TIPO DE CONTROL</t>
  </si>
  <si>
    <t>SEGÚN FORMA DE IMPLEMENTACION</t>
  </si>
  <si>
    <t xml:space="preserve">ATRIBUTO </t>
  </si>
  <si>
    <t>RESULTADO PESO EVALUACIÓN DE CONTROL</t>
  </si>
  <si>
    <t xml:space="preserve">PLAN DE ACCIÓN </t>
  </si>
  <si>
    <t xml:space="preserve">FECHA DE SEGUIMIENTO </t>
  </si>
  <si>
    <t xml:space="preserve">SEGUIMIENTO </t>
  </si>
  <si>
    <t xml:space="preserve">EVIDENCIA </t>
  </si>
  <si>
    <t xml:space="preserve">ESTADO </t>
  </si>
  <si>
    <t>COMPONENTES QUE DEFINEN EL RIESGO</t>
  </si>
  <si>
    <t>DESCRIPCIÓN DEL RIESGO</t>
  </si>
  <si>
    <t>CAUSA RAÍZ</t>
  </si>
  <si>
    <t>CONSECUENCIAS</t>
  </si>
  <si>
    <t xml:space="preserve">DETERMINAR PROBABILIDAD </t>
  </si>
  <si>
    <t xml:space="preserve">IDENTIFICACIÓN DE ÁREA DE IMPACTO </t>
  </si>
  <si>
    <t xml:space="preserve">DETERMINAR IMPACTO </t>
  </si>
  <si>
    <t>RESPONSABLE</t>
  </si>
  <si>
    <t xml:space="preserve">DOCUMENTACIÓN </t>
  </si>
  <si>
    <t xml:space="preserve">FRECUENCIA </t>
  </si>
  <si>
    <t>RIESGO RESIDUAL</t>
  </si>
  <si>
    <t xml:space="preserve">PROCESO </t>
  </si>
  <si>
    <t xml:space="preserve">TIPO DE PROCESO </t>
  </si>
  <si>
    <t>ACTIVIDAD</t>
  </si>
  <si>
    <t>El riesgo involucra una accion u omision</t>
  </si>
  <si>
    <t>El riesgo involucra el uso del poder</t>
  </si>
  <si>
    <t>El riesgo involucra desviacion de lo publico</t>
  </si>
  <si>
    <t>El riesgo involucra el beneficio privado</t>
  </si>
  <si>
    <t xml:space="preserve">PROBABILIDAD INHERENTE </t>
  </si>
  <si>
    <t xml:space="preserve">FRECUENCIA CON LA CUAL SE REALIZA LA ACTIVIDAD </t>
  </si>
  <si>
    <t>%</t>
  </si>
  <si>
    <t xml:space="preserve">PERDIDA REPUTACIONAL </t>
  </si>
  <si>
    <t xml:space="preserve">AFECTACION ECONÓMICA </t>
  </si>
  <si>
    <t>CRITERIO (NUMERO)</t>
  </si>
  <si>
    <t>FACTOR DEL CRITERIO</t>
  </si>
  <si>
    <t>VALOR</t>
  </si>
  <si>
    <t>NIVEL DE RIESGO</t>
  </si>
  <si>
    <t>VALORACION</t>
  </si>
  <si>
    <t>NIVEL DEL RIESGO RESIDUAL</t>
  </si>
  <si>
    <t xml:space="preserve">TRATAMIENTO </t>
  </si>
  <si>
    <t>ACCIÓN DE CONTROL</t>
  </si>
  <si>
    <t xml:space="preserve">FECHA DE IMPLEMENTACIÓN </t>
  </si>
  <si>
    <t>SI</t>
  </si>
  <si>
    <t>Falta de etica profesional y carencia de valores del funcionario o contratista</t>
  </si>
  <si>
    <t>Deterioro de la imagen corporativa y detrimento patrimonial por multas, sanciones y/o demandas legales.</t>
  </si>
  <si>
    <t>El riesgo afecta la imagen de la entidad a nivel nacional, con efecto publicitarios sostenible a nivel país=100%</t>
  </si>
  <si>
    <t>Mayor a 500 SMLMV = 100%</t>
  </si>
  <si>
    <t>Pérdida Reputacional</t>
  </si>
  <si>
    <t>Afectación Económica (o presupuestal)</t>
  </si>
  <si>
    <t>Documentado</t>
  </si>
  <si>
    <t>Continua</t>
  </si>
  <si>
    <t>Con Registro</t>
  </si>
  <si>
    <t>Entre 100 y 500 SMLMV = 80%</t>
  </si>
  <si>
    <t>Perdida de credibilidad e imagen de la Corporación</t>
  </si>
  <si>
    <t>Entre 50 y 100 SMLMV = 60%</t>
  </si>
  <si>
    <t>Sin Registro</t>
  </si>
  <si>
    <t>El riesgo afecta la imagen de de la entidad con efecto publicitario sostenido a nivel de sector administrativo, nivel departamental o municipal=80%</t>
  </si>
  <si>
    <t>Control, Seguimiento, Vigilancia y Sancionatorio</t>
  </si>
  <si>
    <t>Presión indebida interna o externa.
Falta de ética y sentido de pertenencia institucional con ausencia de autocontrol.</t>
  </si>
  <si>
    <t>Daño a la imagen corporativa y detrimento patrimonial por demandas legales</t>
  </si>
  <si>
    <t>Ejercer las funciones control y seguimiento ambiental de los recursos como el agua, el suelo, la flora, la fauna, el aire y los demás recursos naturales renovables, lo cual comprenderá el uso, aprovechamiento y el control para el vertimiento, emisión o incorporación de sustancias o residuos líquidos, sólidos y gaseosos, a las aguas en cualquiera de sus formas, el aire o a los suelos así como los vertimientos o emisiones que puedan causar daño o poner en peligro el normal desarrollo sostenible de los recursos naturales renovables o impedir u obstaculizar su empleo para otros usos.</t>
  </si>
  <si>
    <t>Falta de etica profesional</t>
  </si>
  <si>
    <t>Aplicación del procedimiento sancionatorio</t>
  </si>
  <si>
    <t>Desarrollo Ambiental Sostenible</t>
  </si>
  <si>
    <t>Ejecución de proyectos</t>
  </si>
  <si>
    <t xml:space="preserve">Perdida de imagen corporativa por recibir o solicitar cualquier dádiva o beneficio a nombre propio o de terceros en la ejecucion de proyectos y/o en la formulación de estos </t>
  </si>
  <si>
    <t xml:space="preserve">Oferta de pago de dadivas y/o favores políticos, familiares o de cualquier índole social, a altos funcionarios, funcionarios y/o contratistas de la Corporación. </t>
  </si>
  <si>
    <t>Deterioro de la imagen corporativa y detrimento patrimonial</t>
  </si>
  <si>
    <t>El riesgo afecta la imagen de la entidad con algunos usuarios de relevancia frente al logro de los objetivos=60%</t>
  </si>
  <si>
    <t>Evaluación Institucional</t>
  </si>
  <si>
    <t xml:space="preserve">Oferta de pago de dadivas, favores políticos, familiares o de cualquier índole social, a altos funcionarios, funcionarios y/o contratistas de la Corporación, Amiguismo y/o Presiones politicas </t>
  </si>
  <si>
    <t>Posibilidad de recibir o solicitar cualquier dádiva o beneficio a nombre propio o de terceros, con el fin de ocultar u omitir hallazgos de auditoria en los informes, para favorecer a los auditados o a un tercero</t>
  </si>
  <si>
    <t xml:space="preserve">Seguimientos y reporte de información </t>
  </si>
  <si>
    <t>Alterar intencionalmente la información a consolidar por parte de un funcionario y/o contratista del proceso con el fin de distorsionar los resultados de los seguimientos realizados en los planes de mejoramiento y los mapas de riesgos en beneficio de algún funcionario.</t>
  </si>
  <si>
    <t>1. Sanciones disciplinarias.
2.Mala imagen institucional.
3.Pérdida de información.
4. Incumplimiento de los objetivos
sectoriales e institucionales.
5. Toma de decisiones inapropiadas</t>
  </si>
  <si>
    <t>Gestión Administrativa</t>
  </si>
  <si>
    <t>Manejo de inventarios de bienes publicos de la corporacion</t>
  </si>
  <si>
    <t xml:space="preserve">Posibilidad de pérdida Económica por Inconsistencia en los inventarios debido a perdidas o actos de fraude , actuaciones irregulares, hechos delictivos, abuso de confianza con el animo de lucro para si mismo o para un tercero </t>
  </si>
  <si>
    <t xml:space="preserve"> actos de fraude , actuaciones irregulares, hechos delictivos, abuso de confianza con el animo de lucro para si mismo o para un tercero </t>
  </si>
  <si>
    <t>Perdidas economicas en bienes publicos</t>
  </si>
  <si>
    <t xml:space="preserve">El jefe de Almacen trimensualmente realizara prueba de inventario </t>
  </si>
  <si>
    <t>Sin Documentar</t>
  </si>
  <si>
    <t>Apoyo logistico de los vehiculos de la corporación</t>
  </si>
  <si>
    <t>Posibilidad de pérdida Reputacional,  al no utilizar los vehiculos de la corporación para el beneficio de las mismas y por el contrario beneficiarse a nombre propio o de terceros.</t>
  </si>
  <si>
    <t>Perdida reputacional e incorrecto uso de los recursos publicos</t>
  </si>
  <si>
    <t>60%</t>
  </si>
  <si>
    <t>El lider del proceso de gestión administrativa (profesional especializado) verifique la programación y la ejecución de la misma</t>
  </si>
  <si>
    <t>Manejo de la caja menor de gastos de la corporación</t>
  </si>
  <si>
    <t>Posibilidad de pérdida económica por uso inadecuado sin el cumplimiento de los requisitos para la ejecución de caja menor de gastos de la corporación</t>
  </si>
  <si>
    <t>Perdida reputacional, incorrecto uso de los recursos publicos y favorecimiento a terceros</t>
  </si>
  <si>
    <t xml:space="preserve">Estructuración tecnica de los contratación para el suministro de bienes y servicios para la corporación </t>
  </si>
  <si>
    <t>Posibilidad de perdida reputacional al seleccionar un proveedor que no cumpla con la idoneidad para llevar a cabo dicho contrato</t>
  </si>
  <si>
    <t>Debil estructuración tecnica, financiera y juridica de los estudios previos del proceso de contratación</t>
  </si>
  <si>
    <t>Favorecimiento a terceros, perdida economicas por detrimento patrimonial, inclumplimiento del objeto del contrato</t>
  </si>
  <si>
    <t>40%</t>
  </si>
  <si>
    <t>El lider del proceso de gestión administrativa (profesional especializado) y/o supervisor del contrato  verifique las condiciones tecnicas, financieras y juridicas del proceso de contratación</t>
  </si>
  <si>
    <t>Recuperacion de cartera</t>
  </si>
  <si>
    <t>Falta de controles que permitan verificar la gestiòn de cobro.</t>
  </si>
  <si>
    <t>Perdida de ingresos</t>
  </si>
  <si>
    <t>Gestión de Ingresos</t>
  </si>
  <si>
    <t>Liquidaciòn de tarifas</t>
  </si>
  <si>
    <t>Aleatoria</t>
  </si>
  <si>
    <t>Gestión del Talento Humano</t>
  </si>
  <si>
    <t>omision intensional por parte del funcionario para beneficiar a un tercero</t>
  </si>
  <si>
    <t>Gestión Documental</t>
  </si>
  <si>
    <t>Organización  del  Archivo de Gestión y Transferencia a los Archivos Central e Histórico.</t>
  </si>
  <si>
    <t>Gestión Financiera</t>
  </si>
  <si>
    <t>Perdidas economicas y reputacional</t>
  </si>
  <si>
    <t>Mantenimiento preventivo o correctivos de los equipos de computo</t>
  </si>
  <si>
    <t>Perdida de la informacion y/o alteración de la informacion</t>
  </si>
  <si>
    <t>Orientar a la entidad  en la  definición, formulación y evaluación de políticas, planes, programas, lineamientos,  y proyectos para lograr el cumplimiento de la misión institucional y responsabilidades asignadas al Instituto.</t>
  </si>
  <si>
    <t>Presiones politicas y/o sociales</t>
  </si>
  <si>
    <t>Perdida de Imagen y/o Economica con efectos no deseados en el medio ambiente regional</t>
  </si>
  <si>
    <t>Seguimiento permanente al Plan de Accion Cuatrienal
Control Ciudadano
Rendicion de cuentas</t>
  </si>
  <si>
    <t>Evaluar informes de avance de acciones proyectadas, estrategias para seguimiento de indicadores, realizar seguimiento y medicion a la ejecucion del proceso y su respectivo analisis.</t>
  </si>
  <si>
    <t>Presiones politicas, amiguismo</t>
  </si>
  <si>
    <t>Perdida de imagen reputacion y/o económica por la falta de cumplimiento de metas y afectación economica por posibles multas</t>
  </si>
  <si>
    <t>Seguimiento permanente al Plan de Accion Cuatrienal
Control por parte de Consejo Directivo
Control Ciudadano
Rendicion de cuentas</t>
  </si>
  <si>
    <t>Evaluacion y viabilizacion de proyectos internos</t>
  </si>
  <si>
    <t>Presiones politicas, sociales, etc.</t>
  </si>
  <si>
    <t>Perdidas economicas por la viabilizacion de proyectos sin el lleno  de los requisitos</t>
  </si>
  <si>
    <t xml:space="preserve">Viabilizacion  de proyectos  presentados por terceros  para ser cofinanciados con recursos de la Corporacion. </t>
  </si>
  <si>
    <t>NO</t>
  </si>
  <si>
    <t>Falta de puntos de control y de seguimiento interdisciplinario en las actividades relacionadas con el procedimiento Cofinanciación de Proyectos, Carencia de principios, valores y compromiso para con la institución. Intereses economicos o amiguismo</t>
  </si>
  <si>
    <t>Proyectos viabilizados y contratos celebrados sin el lleno de los requisitos gernerando un alto riesgo de perder los recursos invertidos.  Perdida de credibilidad institucional</t>
  </si>
  <si>
    <t>Concertación de los POT, PP y UPR</t>
  </si>
  <si>
    <t>Interes economicos y/o personales, presiones politicas o amiguismo</t>
  </si>
  <si>
    <t>Perdida de imagen corporativa por la generación de conflictos de uso del suelo e impactos ambientales negativos</t>
  </si>
  <si>
    <t>Manejo de las PQRSD</t>
  </si>
  <si>
    <t>Posibilidad de pérdida Reputacional, por falta de seguimiento a los tiempos de respuestas de las PQRSD debido a la falta de personal capacitado sobre PQRSD y control para el seguimiento favoreciendo a un tercero</t>
  </si>
  <si>
    <t>El lider de servicio al ciudadano mensualmente realizara monitoreo a las PQRSD y tendra en cuenta lo que dice la normatividad frente al tiempo de respuesta</t>
  </si>
  <si>
    <t>Distribución de Correspondencia y PQRSD</t>
  </si>
  <si>
    <t>Posibilidad de pérdida reputacional, por no realizar el adecuado procedimiento de distribución y asignación  de la solicitud a su responsable, agotando el tiempo estipulado para su finalización a término bajo la norma favoreciendo a terceros.</t>
  </si>
  <si>
    <t>Perdida de la confianza de los ciudadanos ante la corporación</t>
  </si>
  <si>
    <t>Realizar monitoreo a las PQRSD, validando el cumplimiento de la normatividad frente al tiempo de asignación y respuesta de la correspondencia.</t>
  </si>
  <si>
    <t>Realizar comité de seguimiento, gestíón y control de PQRSD</t>
  </si>
  <si>
    <t>Profesional Especializado</t>
  </si>
  <si>
    <t>Validación técnica de documentación o anexos delos tramites ambientales por medio de checklist</t>
  </si>
  <si>
    <t>Posibilidad de pérdida reputacional,  por la inadecuada validación y aprovación de checklist de documentación técnica minima requerida para realizar un tramite ambiental con el fin de beneficiar a terceros.</t>
  </si>
  <si>
    <t>Omision intensional por parte del profesional de ventanilla para beneficiar a un tercero</t>
  </si>
  <si>
    <t>Realizar capacitaciones al profesional Universitario en cargado de validar las checklist de los tramites ambientales</t>
  </si>
  <si>
    <t>Profesional Universitario</t>
  </si>
  <si>
    <t>Realizar monitoreo a las checklist de cada tramite pasando por varios filtros de revisión de profesionales del Serivio al Ciuadano</t>
  </si>
  <si>
    <t>Tabla Criterios para definir el nivel de probabilidad</t>
  </si>
  <si>
    <t>Frecuencia de la Actividad</t>
  </si>
  <si>
    <t>Probabilidad</t>
  </si>
  <si>
    <t>Rara Vez</t>
  </si>
  <si>
    <t>La actividad que conlleva el riesgo se ejecuta como máximos 2 veces por año</t>
  </si>
  <si>
    <t>Improbable</t>
  </si>
  <si>
    <t>La actividad que conlleva el riesgo se ejecuta de 3 a 24 veces por año</t>
  </si>
  <si>
    <t>Posible</t>
  </si>
  <si>
    <t>La actividad que conlleva el riesgo se ejecuta de 24 a 500 veces por año</t>
  </si>
  <si>
    <t>Probable</t>
  </si>
  <si>
    <t>La actividad que conlleva el riesgo se ejecuta mínimo 500 veces al año y máximo 5000 veces por año</t>
  </si>
  <si>
    <t>Casi seguro</t>
  </si>
  <si>
    <t>La actividad que conlleva el riesgo se ejecuta más de 5000 veces por año</t>
  </si>
  <si>
    <t>PROBABILIDAD DE RIESGO DE CORRUPCION</t>
  </si>
  <si>
    <t>Tabla Criterios para definir el nivel de impacto</t>
  </si>
  <si>
    <t>Leve 20%</t>
  </si>
  <si>
    <r>
      <rPr>
        <sz val="26"/>
        <color rgb="FF000000"/>
        <rFont val="Arial Narrow"/>
        <family val="2"/>
      </rPr>
      <t xml:space="preserve">Afectación menor a 10 SMLMV = </t>
    </r>
    <r>
      <rPr>
        <b/>
        <sz val="26"/>
        <color rgb="FF000000"/>
        <rFont val="Arial Narrow"/>
        <family val="2"/>
      </rPr>
      <t>20%</t>
    </r>
  </si>
  <si>
    <r>
      <rPr>
        <sz val="26"/>
        <color rgb="FF000000"/>
        <rFont val="Arial Narrow"/>
        <family val="2"/>
      </rPr>
      <t>El riesgo afecta la imagen de alguna área de la organización=</t>
    </r>
    <r>
      <rPr>
        <b/>
        <sz val="26"/>
        <color rgb="FF000000"/>
        <rFont val="Arial Narrow"/>
        <family val="2"/>
      </rPr>
      <t>20%</t>
    </r>
  </si>
  <si>
    <t xml:space="preserve">Menor-40% </t>
  </si>
  <si>
    <r>
      <rPr>
        <sz val="26"/>
        <color rgb="FF000000"/>
        <rFont val="Arial Narrow"/>
        <family val="2"/>
      </rPr>
      <t xml:space="preserve">Entre 10 y 50 SMLMV = </t>
    </r>
    <r>
      <rPr>
        <b/>
        <sz val="26"/>
        <color rgb="FF000000"/>
        <rFont val="Arial Narrow"/>
        <family val="2"/>
      </rPr>
      <t>40%</t>
    </r>
  </si>
  <si>
    <t>Moderado 60%</t>
  </si>
  <si>
    <r>
      <rPr>
        <sz val="26"/>
        <color rgb="FF000000"/>
        <rFont val="Arial Narrow"/>
        <family val="2"/>
      </rPr>
      <t xml:space="preserve">Entre 50 y 100 SMLMV = </t>
    </r>
    <r>
      <rPr>
        <b/>
        <sz val="26"/>
        <color rgb="FF000000"/>
        <rFont val="Arial Narrow"/>
        <family val="2"/>
      </rPr>
      <t>60%</t>
    </r>
  </si>
  <si>
    <t>Mayor 80%</t>
  </si>
  <si>
    <r>
      <rPr>
        <sz val="26"/>
        <color rgb="FF000000"/>
        <rFont val="Arial Narrow"/>
        <family val="2"/>
      </rPr>
      <t xml:space="preserve">Entre 100 y 500 SMLMV = </t>
    </r>
    <r>
      <rPr>
        <b/>
        <sz val="26"/>
        <color rgb="FF000000"/>
        <rFont val="Arial Narrow"/>
        <family val="2"/>
      </rPr>
      <t>80%</t>
    </r>
  </si>
  <si>
    <r>
      <rPr>
        <sz val="26"/>
        <color rgb="FF000000"/>
        <rFont val="Arial Narrow"/>
        <family val="2"/>
      </rPr>
      <t>El riesgo afecta la imagen de de la entidad con efecto publicitario sostenido a nivel de sector administrativo, nivel departamental o municipal=</t>
    </r>
    <r>
      <rPr>
        <b/>
        <sz val="26"/>
        <color rgb="FF000000"/>
        <rFont val="Arial Narrow"/>
        <family val="2"/>
      </rPr>
      <t>80%</t>
    </r>
  </si>
  <si>
    <t>Catastrófico 100%</t>
  </si>
  <si>
    <t>PRESUPUESTO 2021</t>
  </si>
  <si>
    <t>PRESUPUESTO EN SMMLV 2021</t>
  </si>
  <si>
    <t>Afectación_Económica_o_presupuestal</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</si>
  <si>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</si>
  <si>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</si>
  <si>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</si>
  <si>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</si>
  <si>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</si>
  <si>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</si>
  <si>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</si>
  <si>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</si>
  <si>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</si>
  <si>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</si>
  <si>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</si>
  <si>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</si>
  <si>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</si>
  <si>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</si>
  <si>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</si>
  <si>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</si>
  <si>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</si>
  <si>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</si>
  <si>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</si>
  <si>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</si>
  <si>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</si>
  <si>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</si>
  <si>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</si>
  <si>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</si>
  <si>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</si>
  <si>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Matriz de Calor Inherente</t>
  </si>
  <si>
    <t>Muy Alta
100%</t>
  </si>
  <si>
    <t/>
  </si>
  <si>
    <t>Extremo</t>
  </si>
  <si>
    <t>Alta
80%</t>
  </si>
  <si>
    <t>Alto</t>
  </si>
  <si>
    <t>Media
60%</t>
  </si>
  <si>
    <t>Moderado</t>
  </si>
  <si>
    <t>Baja
40%</t>
  </si>
  <si>
    <t>Muy Baja
20%</t>
  </si>
  <si>
    <t>Moderado
60%</t>
  </si>
  <si>
    <t>Mayor
80%</t>
  </si>
  <si>
    <t>Catastrófico
100%</t>
  </si>
  <si>
    <t>Tabla Atributos de para el diseño del control</t>
  </si>
  <si>
    <t>Características</t>
  </si>
  <si>
    <t>Descripción</t>
  </si>
  <si>
    <t>Peso</t>
  </si>
  <si>
    <t>Atributos de Eficiencia</t>
  </si>
  <si>
    <t>Tipo</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</si>
  <si>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</si>
  <si>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</si>
  <si>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</si>
  <si>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</si>
  <si>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</si>
  <si>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</si>
  <si>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</si>
  <si>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</si>
  <si>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</si>
  <si>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</si>
  <si>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</si>
  <si>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Documentación</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</si>
  <si>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</si>
  <si>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</si>
  <si>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</si>
  <si>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Frecuencia</t>
  </si>
  <si>
    <t>Este atributo identifica a los controles que se ejecutan siempre que se realiza la actividad originadora del riesgo.</t>
  </si>
  <si>
    <t>Este atributo identifica a los controles que no siempre se ejecutan cuando se realiza la actividad originadora del riesgo</t>
  </si>
  <si>
    <t>Evidencia</t>
  </si>
  <si>
    <t>El control deja un registro que permite evidenciar la ejecución del control</t>
  </si>
  <si>
    <t>El control no deja registro de la ejecución del control</t>
  </si>
  <si>
    <t>CLASIFICACION DEL RIESGO</t>
  </si>
  <si>
    <t>PROCESOS</t>
  </si>
  <si>
    <t>OBJETIVO</t>
  </si>
  <si>
    <t>SUBPROCESO</t>
  </si>
  <si>
    <t>NUEVOS PROCESOS 2022</t>
  </si>
  <si>
    <t>Daño a activos fijos / Eventos Externos</t>
  </si>
  <si>
    <t>Calidad Ambiental</t>
  </si>
  <si>
    <t>Ejercer las funciones de evaluación, control y seguimiento ambiental de los recursos como el agua, el suelo, la flora, la fauna, el aire y los demás recursos naturales renovables, lo cual comprenderá el uso, aprovechamiento y el control para el vertimiento, emisión o incorporación de sustancias o residuos líquidos, sólidos y gaseosos, a las aguas en cualquiera de sus formas, el aire o a los suelos así como los vertimientos o emisiones que puedan causar daño o poner en peligro el normal desarrollo sostenible de los recursos naturales renovables o impedir u obstaculizar su empleo para otros usos.</t>
  </si>
  <si>
    <t>Adquisicion y Administración de Predios</t>
  </si>
  <si>
    <t>Ejecucion y administracion de procesos</t>
  </si>
  <si>
    <t>Comunicaciones</t>
  </si>
  <si>
    <t>Establecer los criterios y las responsabilidades para la comunicación interna y externa entre los diversos niveles  de la Corporación en ejercicio de las  funciones del Sistema de Gestión integrado “CAMEDA”  (SGI) , así como regular y asegurar la comunicación externa entre la entidad y las partes interesadas en materia medioambiental</t>
  </si>
  <si>
    <t>Areas protegidas</t>
  </si>
  <si>
    <t>Fallas Tecnológicas</t>
  </si>
  <si>
    <t>Desarrollo Ambiental</t>
  </si>
  <si>
    <t xml:space="preserve">Ejecutar, administrar, operar y mantener en coordinación con las entidades territoriales proyectos, programas de desarrollo sostenible y obras de infraestructura cuya realización sea necesaria para la defensa, protección y recuperación del medio ambiente y los recursos naturales renovables. </t>
  </si>
  <si>
    <t>Autorizaciones, Permisos, Licencias Ambientales y Procesos Sancionatorios</t>
  </si>
  <si>
    <t>Fraude Externo</t>
  </si>
  <si>
    <t>Direccionamiento Estrategico</t>
  </si>
  <si>
    <t>Dirigir, coordinar y controlar las actividades de la Corporación Autónoma Regional del Tolima, orientadas a la ejecución de las políticas, planes, programas y proyectos sobre disposición, administración, manejo y aprovechamiento de los recursos naturales renovables y del medio ambiente, dando cumplida y oportuna aplicación a la normatividad legal, conforme a las regulaciones pautas y directrices expedidas por el Ministerio de Ambiente y Desarrollo Sostenible.</t>
  </si>
  <si>
    <t>Autorizaciones, Permisosy Licencias Ambientales</t>
  </si>
  <si>
    <t>Fraude Interno</t>
  </si>
  <si>
    <t xml:space="preserve">Verificar la Conformidad del Sistema de Control Interno y la correcta apliación y Cumplimiento al Modelo Estandar de Control Interno MECI, mediante la aplicación de actividades de Fomento de la Cultura del Autocontrol, Asesoria y Acompañamiento, Auditorias Internas Integrales, Seguimiento al cumplimiento de las Acciones de Control propuestas en el Mapa de Riesgosde y de las Acciones de Mejora propuestas en los Planes de Mejoramiento: Individual, por Procesos deControl Interno y  de la Contraloria General de la Republica CGR (Plan de Mejoramiento Institucional), ademas de las acciones propuestaspor Auditorias Externas Contratadas. </t>
  </si>
  <si>
    <t>Control y Seguimiento de Actividades Mineras y Formalización Minera</t>
  </si>
  <si>
    <t>Relaciones Laborales</t>
  </si>
  <si>
    <t>Gestión Administrativa y Financiera</t>
  </si>
  <si>
    <t>Control y Vigilancia</t>
  </si>
  <si>
    <t>Usuarios, productros practicas</t>
  </si>
  <si>
    <t>Gestión Jurídica</t>
  </si>
  <si>
    <t>Cooperacion Interinstitucional y Gestión de Proyectos</t>
  </si>
  <si>
    <t>Gestión de Contratación</t>
  </si>
  <si>
    <t>Participación Ciudadana</t>
  </si>
  <si>
    <t>Gestión Contractual</t>
  </si>
  <si>
    <t>Planificación Ambiental y Gestión Tecnológica</t>
  </si>
  <si>
    <t>Gestión de Adquisiciones de Bienes y Servicios</t>
  </si>
  <si>
    <t>TIPO DE PROCESO</t>
  </si>
  <si>
    <t>Sistema de Gestión Integrado</t>
  </si>
  <si>
    <t>Gestión Humana</t>
  </si>
  <si>
    <t>Gestión Integral del Riesgo y Cambio Climatico</t>
  </si>
  <si>
    <t>Reducir</t>
  </si>
  <si>
    <t>Gestión Judicial y Jurisdicción Coactiva</t>
  </si>
  <si>
    <t>Aceptar</t>
  </si>
  <si>
    <t>Gestión Presupuestal y Financiera</t>
  </si>
  <si>
    <t>Relacionamiento Institucional</t>
  </si>
  <si>
    <t>Evitar</t>
  </si>
  <si>
    <t>Gestión Socio ambiental</t>
  </si>
  <si>
    <t>N.A.</t>
  </si>
  <si>
    <t>SELECCIÓN DICOTOMICA</t>
  </si>
  <si>
    <t>Gestion Tecnologica</t>
  </si>
  <si>
    <t>Gestioón Contable</t>
  </si>
  <si>
    <t>Inversiones Ambientales</t>
  </si>
  <si>
    <t>Ordenamiento Territorial</t>
  </si>
  <si>
    <t>Produccion Mas Limpia</t>
  </si>
  <si>
    <t>REPUTACIONAL</t>
  </si>
  <si>
    <t>AFECTACION ECONOMICA</t>
  </si>
  <si>
    <t>Recurso Hidrico</t>
  </si>
  <si>
    <t xml:space="preserve">Afectación menor a 10 SMLMV </t>
  </si>
  <si>
    <t>Validación técnica de documentación o anexos de los tramites ambientales</t>
  </si>
  <si>
    <t>Perdida de imagen reputacional y/o perdidas economicas por posibles demandas al dejar evidencia de recibo de documentos inexistentes para el tramite.</t>
  </si>
  <si>
    <t>Revisión de documentos precontractuales</t>
  </si>
  <si>
    <t>La omisión de verificación o inclusión de requisitos específicos en la revisión del proceso de contratación</t>
  </si>
  <si>
    <t xml:space="preserve">Pérdida reputacional o económico por posibles demandas y denuncias en contra de la institución </t>
  </si>
  <si>
    <r>
      <t>El riesgo afecta la imagen de la entidad a nivel nacional, con efecto publicitarios sostenible a nivel país=</t>
    </r>
    <r>
      <rPr>
        <b/>
        <sz val="26"/>
        <color rgb="FF000000"/>
        <rFont val="Arial Narrow"/>
        <family val="2"/>
      </rPr>
      <t>100%</t>
    </r>
  </si>
  <si>
    <r>
      <t xml:space="preserve">Mayor a 500 SMLMV = </t>
    </r>
    <r>
      <rPr>
        <b/>
        <sz val="26"/>
        <color rgb="FF000000"/>
        <rFont val="Arial Narrow"/>
        <family val="2"/>
      </rPr>
      <t>100%</t>
    </r>
  </si>
  <si>
    <t xml:space="preserve">Jefe de Oficina </t>
  </si>
  <si>
    <t>Intereses personales de los funcionarios</t>
  </si>
  <si>
    <r>
      <t>El riesgo afecta la imagen de la entidad con algunos usuarios de relevancia frente al logro de los objetivos=</t>
    </r>
    <r>
      <rPr>
        <b/>
        <sz val="26"/>
        <color rgb="FF000000"/>
        <rFont val="Arial Narrow"/>
        <family val="2"/>
      </rPr>
      <t>60%</t>
    </r>
  </si>
  <si>
    <t>Evaluacion Institucional</t>
  </si>
  <si>
    <t>Servicio Al Ciudadano</t>
  </si>
  <si>
    <t>Defensa Juridica</t>
  </si>
  <si>
    <t>Gestión de Soporte TIC</t>
  </si>
  <si>
    <t>Planificaciön Ambiental Sostenible</t>
  </si>
  <si>
    <t>Autorizaciones, Permisos y Licencias Ambientales</t>
  </si>
  <si>
    <t>Direccionamiento Estrategico TIC</t>
  </si>
  <si>
    <t>Planeación Institucional y Direccionamiento Estrategico</t>
  </si>
  <si>
    <t>Todos</t>
  </si>
  <si>
    <t>Adquisición de Predios</t>
  </si>
  <si>
    <t>Utilizar vehiculos corporativos no programados</t>
  </si>
  <si>
    <t>El Profesional especializado verifica la programación y constrasta con reporte de GPS.
Ninguna persona esta autorizada para retirar vehiculos no programados.</t>
  </si>
  <si>
    <t>Falta de transparencia en el manejo de los recursos</t>
  </si>
  <si>
    <t>Perdida de de imagen institucional por la desaparición de documentos y expedientes con lo cual se deterirora el patrimonio documental he histórico de la Corporación.</t>
  </si>
  <si>
    <t>Administración de la información reservada</t>
  </si>
  <si>
    <t>Pérdida de imagen reputacionales, procesos penales y disciplinarios por la filtración de información</t>
  </si>
  <si>
    <t>Firmar el formato de confidencialidad de la Función Pública</t>
  </si>
  <si>
    <t>Apoyo</t>
  </si>
  <si>
    <t>Estrategico</t>
  </si>
  <si>
    <t>Evaluacion</t>
  </si>
  <si>
    <t>Misional</t>
  </si>
  <si>
    <t xml:space="preserve">La falta de ética profesional y compromiso en el desarrollo de actividades para beneficio propio o de un tercero </t>
  </si>
  <si>
    <t>Revision de documentos precontractuales</t>
  </si>
  <si>
    <t>Posibilidad de perdida economica y/o reputacional por restringir la participación de interesados</t>
  </si>
  <si>
    <t>Restringir la participación a través de visitas obligatorias innecesarias, establecidas en el pliego de condiciones.</t>
  </si>
  <si>
    <t>Posibilidad de perdida economica y/o reputacional por la inclusion de adendas que cambian las condiciones generales del proceso</t>
  </si>
  <si>
    <t>Generar o incluir adendas que cambian las condiciones generales del proceso para favorecer a una persona (natural o juridica) o grupo en especial</t>
  </si>
  <si>
    <t>Seleccionar personal de acuerdo a la normativdad vigente</t>
  </si>
  <si>
    <t>Debido al favorecimiento de un particular o un tercero por presiones politicas, amiguismo, intereses economicos.</t>
  </si>
  <si>
    <t>Perdida reputacional por nombramiento de personas sin el cumplimiento de los requisitos legales.</t>
  </si>
  <si>
    <t>Perdida reputacional por nombramiento de personas sin el cumplimiento de los pefiles y competencias necesarias.</t>
  </si>
  <si>
    <t>Reconocimiento de horas extras</t>
  </si>
  <si>
    <t>Pérdida económica y reputacional por reconocimiento de horas extras sin ejecutar.</t>
  </si>
  <si>
    <t xml:space="preserve">Reconocimiento de viáticos </t>
  </si>
  <si>
    <t>Pérdida económica y reputacional por reconocimiento de viaticos sin ejecutar.</t>
  </si>
  <si>
    <t>Expedición de certificados laborales</t>
  </si>
  <si>
    <t>Debido al favorecimiento de un particular o un tercero.</t>
  </si>
  <si>
    <t>Perdida reputacional y o imagen corporativa</t>
  </si>
  <si>
    <t>La profesional especializada de talento humano analiza y certifica por escrito que los perfiles y competencias en el manual de funciones estan adecuandos a las necesidades del servicio siguiendo de acuerdo a los instructivos de la función publica y normatividad vigente, cada vez que se realice una modificación del manual de funciones.</t>
  </si>
  <si>
    <t>La profesional Especializada revisa las órdenes de comisión y verifica la informacion contenida en la plataforma SYSMAN</t>
  </si>
  <si>
    <t>Autorizaciones Permisos y Licencias Ambientales</t>
  </si>
  <si>
    <t>Subdirector SARN
Profesional Especializado</t>
  </si>
  <si>
    <t xml:space="preserve">El profesional Especializado asignara de manera rotativa para cada tramite de seguimiento los perfiles profesional requeridos, con el fin de alternar los diferentes perfiles existentes dentro de personal (planta o contratista), minimizando el riesgo de etica.
Cabe resaltar que los profesionales asignados deberan  realizar la seguimiento ambiental de acuerdo a las normas ambientales, términos de referencia, guías y metodologías vigentes, permitiendo establecer que no se omiten o incluyen factores que puedan favorecer a terceros.
Adicionalmente, para el caso del personal contratos por prestaciones de servicios previo a la entrega del informe el supervisor debera revisar de acuerdo con su perfil y funciones establecidas en el manual de contratacion de la Entidad el informe tecnico elaborado.
Finalmente, la profesional especializada realizada un matriz excel en donde se lleve el control del personal asignado. </t>
  </si>
  <si>
    <t>Riesgo controlado</t>
  </si>
  <si>
    <t>Ejecución de proyectos y/o convenios para la implementación de la Politica Pública de Educación ambiental - PPEA</t>
  </si>
  <si>
    <t>El subdirector realiza mesas tecnicas del area mensualmente donde se verifica el nivel de avance de los proyectos con sus respectivas evidencias</t>
  </si>
  <si>
    <t>El coordinador del proceso de gestión administrativa verifica que los gastos realizados con recursos de caja menor este acordes a los rubros establecidos en el acto administrativo que crea la caja menor y esten debidamente soportados con facturas conforme al Codigo del Comercio que verifica el proceso de Gestión Financiera, lo cual se detalla en el cuadro de legalización de caja menor.</t>
  </si>
  <si>
    <t>El jefe de Almacen realiza inventario de prueba semestralmente</t>
  </si>
  <si>
    <t>El coordinador del proceso cumple el conducto regular y procedimiento para la negociación y compra de predios que incluye estudios de avaluo, mesas de negociación directas en presencia de entes de control internos y externos.</t>
  </si>
  <si>
    <t>El profesional especializado  del proceso de gestión administrativa revisa en los estudios previos los requerimientos de idoneidad del proveedor para que sean incluidos en  "Requisitos habilitantes" de los pliegos de condiciones. Los estudios previos son revisados y firmados por subdirector(a) y jefe de oficina de Contratación para luego ser publicado en SECOP.</t>
  </si>
  <si>
    <t>El (la) Coordinador (a) del proceso de Gestion de Contratación verifica que en los pliegos no se incluyan condiciones orientadas a restringir la pluralidad de participantes</t>
  </si>
  <si>
    <t>El (la) Coordinador (a) del proceso de Gestion de Contratación verifica que en los pliegos no se incluyan adendas a la medida de alguno de los participantes o grupo de ellos.</t>
  </si>
  <si>
    <t>El Coodinador del procedimiento hace revision  permanentemente de los acuerdos de pagos.</t>
  </si>
  <si>
    <t>El Profesional especializado y el coordinador del procedimiento hacen revision y dan VoBo. en las liquidaciones previo a la firma de la subdireccion.</t>
  </si>
  <si>
    <t>El coordinador del proceso de gestion de tic revisa que el formato de requerimiento tecnologico (F_GT_001) contenga la firma de recibido a satisfacción por parte del usuario.</t>
  </si>
  <si>
    <t>El profesional especializado de talento humano analiza las competencias de los posibles opcionados y evalua teniendo en cuenta la normatividad y firma formato de analisis de hoja de vida (F_GH_56) de los aspirantes, cada vez que se realice un nombramiento.</t>
  </si>
  <si>
    <t>La profesional especializada  revisa la nómina para el control de las horas extras de manera mensual a través del modulo de nomina y fisica.</t>
  </si>
  <si>
    <t>El profesional Especializado revisa las certificaciones laborales y pasa para firma de Coordinadora del proceso.</t>
  </si>
  <si>
    <t xml:space="preserve">Tramitar pagos con los requisitos establecidos </t>
  </si>
  <si>
    <t>La profesional especializada del proceso  realiza una segunda revision para verificar el cumplimiento de los requisitos</t>
  </si>
  <si>
    <t>Revisión del concepto tecnico, participación ciudadana, entes de control.</t>
  </si>
  <si>
    <t>Omision intensional por parte de funcionarios o contratistas con el  objetivo de  beneficiar a un tercero</t>
  </si>
  <si>
    <t xml:space="preserve">El profesional especializado que coordina el proceso realiza seguimiento al cronograma de transferencias  documentales, verificando la foliación consecutiva para su correcta recepción  </t>
  </si>
  <si>
    <t>Descuido intencional del abogado externo que atiende el proceso judicial propiciando el vencimiento de terminos y o falta de entrega de pruebas para el favorecimiento de un tercero, por intereses personales.</t>
  </si>
  <si>
    <t>Perdida economica y/ reputacional de la Coporación por sentencias ejecutoriadas en contra,</t>
  </si>
  <si>
    <t>El profesional especializado supervisa la actualizacion de la plataforma eKOGUI previo al pago de la cuenta de los abogados externos.</t>
  </si>
  <si>
    <t>Profesional especializado</t>
  </si>
  <si>
    <t>MONITOREO
Abril 2023</t>
  </si>
  <si>
    <t>Intereses personales de funcionarios o directivos</t>
  </si>
  <si>
    <t>Pérdida reputacion al permitir el conflicto de interes</t>
  </si>
  <si>
    <t>El profesional Especializado de talento humano revisa el diligenciamiento del formulario de declaracion de conflicto de interes y formato F_GH_57,Versión 00</t>
  </si>
  <si>
    <t>Seleccionar personal de acuerdo a la normatividad vigente</t>
  </si>
  <si>
    <t>Control Interno Disciplinario</t>
  </si>
  <si>
    <t>Planificación Ambiental Sostenible</t>
  </si>
  <si>
    <t>*Atributos de Formalización</t>
  </si>
  <si>
    <r>
      <rPr>
        <b/>
        <sz val="12"/>
        <rFont val="Arial Narrow"/>
        <family val="2"/>
      </rPr>
      <t>*Nota 1:</t>
    </r>
    <r>
      <rPr>
        <sz val="12"/>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</si>
  <si>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COD</t>
  </si>
  <si>
    <t xml:space="preserve">tres pliegos </t>
  </si>
  <si>
    <t>Trámite de los Procesos Disciplinarios</t>
  </si>
  <si>
    <t>Recibimientos de dadivas, presión psicologicas, no declarase impedido por motivo familiar o amistad.</t>
  </si>
  <si>
    <t>Perdida de imagen reputacional</t>
  </si>
  <si>
    <t>Los profesionales o contratistas realizan el analisis y proyectan la decisión correspondiente de acuerdo a los terminos establecidos en la ley, el cual previamente es revisado y firmado por los Jefes de Oficina Asesora de Control Interno Disciplinario (Instrucción- Juzgamiento) dependiendo el caso.</t>
  </si>
  <si>
    <r>
      <t>El riesgo afecta la imagen de la entidad internamente, de conocimiento general, nivel interno, de Consejo de Direccion y/o de provedores=</t>
    </r>
    <r>
      <rPr>
        <b/>
        <sz val="26"/>
        <color rgb="FF000000"/>
        <rFont val="Arial Narrow"/>
        <family val="2"/>
      </rPr>
      <t>40%</t>
    </r>
  </si>
  <si>
    <t>TIPO</t>
  </si>
  <si>
    <t>FORMA</t>
  </si>
  <si>
    <t>Posibilidad de Perdida economica y/o reputacional</t>
  </si>
  <si>
    <t>Jefe Oficina Asesora de Control Interno Disciplinario</t>
  </si>
  <si>
    <t xml:space="preserve">
Los profesionales o contratistas realizan el analisis y proyectan la decisión correspondiente de acuerdo a los terminos establecidos en la ley, el cual previamente es revisado y firmado por los Jefes de Oficina Asesora de Control Interno Disciplinario (Instrucción- Juzgamiento) dependiendo el caso.
</t>
  </si>
  <si>
    <t>Riesgo identificado en primer monitoreo 2023.</t>
  </si>
  <si>
    <t>Coordinador del proceso</t>
  </si>
  <si>
    <t xml:space="preserve">Se revisa al azar tres cuentas bajo las ordenes de pago  No. 202301476, 2023000995 y 2023001004. Se revisa la infoirmacion contenida en el sistema hasta llegar al documento denominado "CUENTA POR PAGAR-ORDEN DE PAGO". Se observa que sin este documento cargado en la actividad contable, no se puede generar pago. El control esta operativo y es efectivo. Evidencia: pantallazo de las ordenes de pago vistas en la plataforma. </t>
  </si>
  <si>
    <t xml:space="preserve">Intereses personales </t>
  </si>
  <si>
    <t>Solo se realizan transacciones electronicas mediante el uso de dispositivos electronicos de verificacion (Token). La direccion otorga el manejo de los token solamente a dos funcionarios, los cuales reposan en sitio seguro y nunca deben salir de las instalaciones de la Corporación.</t>
  </si>
  <si>
    <t>El jefe de oficina asigna solamente a un funcionario para que maneje la información relacionada con expedientes, mediante mensaje interno.</t>
  </si>
  <si>
    <t xml:space="preserve">Se solicita copia del mensaje interno en el que se delega el manejo de información de expedientes junto con el formato de confidencialidad, los cuales fueron entregados.
El riesgo no se ha materializado y los controles están operativos. La jefa de oficina designo a la Contratista Angélica Huertas para el manejo de información confidencial.
</t>
  </si>
  <si>
    <t>Revisión del concepto tecnico por parte del Profesional especializado, participación ciudadana, entes de control</t>
  </si>
  <si>
    <t>El profesional especializado de servicio al ciudadano Realiza monitoreo a las PQRSD, validando el cumplimiento de la normatividad frente al tiempo de asignación y respuesta de la correspondencia.</t>
  </si>
  <si>
    <t>El profesional especializado de servicio al ciudadano realiza monitoreo a las checklist de cada tramite pasando por varios filtros de revisión de profesionales del Servicio al Ciudadano</t>
  </si>
  <si>
    <t>El supervisor del contrato y/o convenio presenta informe mensual de avance de metas físicas y financieras.</t>
  </si>
  <si>
    <t>Levantar Actas de reuniones y actualizar matriz de control de proyectos</t>
  </si>
  <si>
    <t>Ejercicio de la Defensa Juridica de la Corporación</t>
  </si>
  <si>
    <t>El profesional especializado de Defensa Judicial junto con los profesionales del proceso de defensa judicial revisan, tramitan y ejecutan cada una de las etapas de las acciones judiciales, las cuales mediante un archivo de excel compartido en drive y plataforma de Vigpro permiten controlar los términos de las actuaciones en cada proceso judicial</t>
  </si>
  <si>
    <t>Reporte de contingencias y calificación de riesgo en procesos activos en el EKOGUI.</t>
  </si>
  <si>
    <t>Presiones politicas y/o amiguismo y/o intereses personales propios o de terceros</t>
  </si>
  <si>
    <t>Posibilidad de perdida economica o reputacional por el reporte inexacto de la contingencia y calificación del riesgo del proceso judicial</t>
  </si>
  <si>
    <t xml:space="preserve">El profesional especializado del proceso de Defensa Juridica trimestralmente  verifica en  la plataforma Ekogui bajo el rol de administrador, la signación de la calificación de cada uno de los procesos activos para evidenciar que se encuentre calificado por parte del abogado externo. </t>
  </si>
  <si>
    <t>El profesional especializado del proceso Defensa Juridica remite periodicamente mensajes internos a abogados externos exigiendo el cumplimiento de la obligacion legal y contractual de valorar el riesgo, la calificación y demas informacion de interes para Cortolima en la plataforma Ekogui, de cada proceso juridico</t>
  </si>
  <si>
    <t xml:space="preserve">Perdida economica por Menores ingresos para la Corporaciòn 
Imagen desfavorable para la Corporación </t>
  </si>
  <si>
    <t>El coordinador del proceso vigilara de manera permanente la causacion y pago de cuentas contables con los filtros establecidos por el sistema de informacion financiera</t>
  </si>
  <si>
    <t>Manejo y tenencia de cuentas bancarias</t>
  </si>
  <si>
    <t>Solo se realizan transacciones electrónicas mediante el uso de dispositivos electrónicos de verificación (Token). La dirección otorga el manejo de los token solamente a dos funcionarios, los cuales reposan en sitio seguro y nunca deben salir de las instalaciones de la Corporación.</t>
  </si>
  <si>
    <t>Adminsitracion de sistemas de informacion</t>
  </si>
  <si>
    <t>Manipulacion de la informacion de manera indebida, para favorecer a un tercero por intereses  personales o presiones internas o externas</t>
  </si>
  <si>
    <t>Perdida economica y/ reputacional de la Coporación por manipulacion indebida de información</t>
  </si>
  <si>
    <t>El profesional especializado de la Oficina de Direccionamiento estrategico TIC encargado de la arquitectura de Software realiza la activacion y verifica que todos los sistemas de informacion tengan log transaccional en la cual se observa creacion, borrado o cabios en los mismos</t>
  </si>
  <si>
    <t>25%</t>
  </si>
  <si>
    <t>15%</t>
  </si>
  <si>
    <t>Aeronaves no tripuladas</t>
  </si>
  <si>
    <t>Perdida economica y/ reputacional de la Coporación por Asiganacion de aeronaves para intereses personales o ilegales</t>
  </si>
  <si>
    <t>El riesgo afecta la imagen de la entidad internamente, de conocimiento general, nivel interno, de junta dircetiva y accionistas y/o de provedores=40%</t>
  </si>
  <si>
    <t>El profesional especializado de la Oficina de Direccionamiento estrategico TIC encargado de la administracion de las aeronaves no tripuladas simpre diligenciara el plan de vuelo con todos sus anexos y coordinara el vuelo con la aeronautica civil si es el caso la cual dejara el registro de la autorizacion.</t>
  </si>
  <si>
    <t>Publicacion web</t>
  </si>
  <si>
    <t>Incumplimiento de la publicaicon de ley o la publicacion de informacion incorrecta o falsa</t>
  </si>
  <si>
    <t>Afectación menor a 10 SMLMV = 20%</t>
  </si>
  <si>
    <t>El Jefe de la Oficina Asesora de Direccionamiento estratégico TIC encargado de la administración del sitio web realizara seguimiento de la matriz ITA, FURAG y de Gobierno digital para asegurar el cumplimento de los requisitos de ley y le seguimiento del plan anticorrupción por parte de la oficina Asesora de Planeación Institucional</t>
  </si>
  <si>
    <t>Adminsitracion de usuarios tecnologicos</t>
  </si>
  <si>
    <t>Creacion o activacion de usuarios sin tener los permisos o la vinculacion laborarl a la entidad</t>
  </si>
  <si>
    <t>Perdida economica y/ reputacional de la Coporación por creacion o activacion de usuarios sin tener los permisos o la vinculacion laborarl a la entidad</t>
  </si>
  <si>
    <t xml:space="preserve">El Jefe de la Oficina Asesora de Direccionamiento estratégico TIC encargado del prodeso de adminsitracion de usuarios tecnologicos garatizara el ingreso del usuario mediante el formulario enviado por el supervisor o Jefe inmediato para la activacion de usuarios de igual manera cuando se retire un usuario se garantizara la firma de f_21 hasta que se encuentre inactivo todos los perfiles o permisos de las aplicaciones activadas </t>
  </si>
  <si>
    <t>Asignacion de aeronaves para intereses personales o ilegales</t>
  </si>
  <si>
    <t>Perdida economica y/ reputacional de la Coporación por Incumplimiento de la publicacicon de ley o la publicacion de informacion incorrecta o falsa</t>
  </si>
  <si>
    <t>No.</t>
  </si>
  <si>
    <t>Pregunta:</t>
  </si>
  <si>
    <t>Si el riesgo de corrupción se materializa podría</t>
  </si>
  <si>
    <t>Respuesta</t>
  </si>
  <si>
    <t>Si</t>
  </si>
  <si>
    <t>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</si>
  <si>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</si>
  <si>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</si>
  <si>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</si>
  <si>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</si>
  <si>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</si>
  <si>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</si>
  <si>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</si>
  <si>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</si>
  <si>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</si>
  <si>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</si>
  <si>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</si>
  <si>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</si>
  <si>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</si>
  <si>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</si>
  <si>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</si>
  <si>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</si>
  <si>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</si>
  <si>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</si>
  <si>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</si>
  <si>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Nivel</t>
  </si>
  <si>
    <t>Descriptor</t>
  </si>
  <si>
    <t>Respuestas afirmativas</t>
  </si>
  <si>
    <t>Genera medianas consecuencias sobre la</t>
  </si>
  <si>
    <t>entidad.</t>
  </si>
  <si>
    <t>1 a 5</t>
  </si>
  <si>
    <t>Mayor</t>
  </si>
  <si>
    <t>Genera altas consecuencias sobre la entidad.</t>
  </si>
  <si>
    <t>6 a 11</t>
  </si>
  <si>
    <t>Catastrófico</t>
  </si>
  <si>
    <t>Genera consecuencias desastrosas para la</t>
  </si>
  <si>
    <r>
      <t>12</t>
    </r>
    <r>
      <rPr>
        <sz val="7"/>
        <color rgb="FF404040"/>
        <rFont val="Times New Roman"/>
        <family val="1"/>
      </rPr>
      <t xml:space="preserve">      </t>
    </r>
    <r>
      <rPr>
        <sz val="9"/>
        <color rgb="FF404040"/>
        <rFont val="Arial"/>
        <family val="2"/>
      </rPr>
      <t>a 19</t>
    </r>
  </si>
  <si>
    <t xml:space="preserve">Auditorias Interna basada en Riesgos </t>
  </si>
  <si>
    <t xml:space="preserve">El jefe de la oficina de control interno a la Gestión da cumplimiento al procedimiento de auditoria interna basada en riesgos, revisando el informe final con el equipo de trabajo. </t>
  </si>
  <si>
    <t xml:space="preserve">El jefe de la oficina de Control interno a la Gestión revisa la idoneidad de los seguimientos con el profesional encargado y posteriormente presenta el informe ante en el comité institucional de coordinación de control interno semestralmente los resultados obtenidos a los seguimientos de los diferentes planes, procedimientos, informes y respuestas dadas a requerimientos. </t>
  </si>
  <si>
    <t>Velar por  el Trámite  de las quejas, dar solución a las quejas  que los usuarios y partes interesadas presenten a la Corporación Autónoma regional del Tolima “CORTOLIMA" dentro de los parámetros de ley establecidos</t>
  </si>
  <si>
    <t>Falta de ética de los funcionarios y  carencia de valores</t>
  </si>
  <si>
    <t>Deterioro de la imagen corporativa y detrimento patrimonial, sanciones y/o demandas legales.</t>
  </si>
  <si>
    <t xml:space="preserve">La profesional especializada realizada un matriz excel en donde se lleve el control del personal asignado. </t>
  </si>
  <si>
    <t>Falta a la ética profesional y carencia de valores  y omisión a los principios de la  la función pública.</t>
  </si>
  <si>
    <t>Los  profesionales Especializados asignaran de manera rotativa para cada tramite administrivo sancionatorio de manera permanente minimizando el riesgo de etica.</t>
  </si>
  <si>
    <t xml:space="preserve">Los  profesionales Especializados asignaran de manera rotativa pára atender las quejas conforme a los perfiles requiridos  con el fin de alternar los diferentes perfiles existentes dentro de personal (planta o contratista), minimizando el riesgo de etica.
</t>
  </si>
  <si>
    <t xml:space="preserve">Los  profesionales especializados registraran en  una matriz de excel, donde se lleve el control del personal asignado. </t>
  </si>
  <si>
    <t xml:space="preserve">Ejercer las funciones de evaluación ambiental de los recursos como el agua, el suelo, la flora, la fauna, el aire y los demás recursos naturales renovables, lo cual comprenderá el uso, aprovechamiento y el control para el vertimiento, emisión o incorporación de sustancias o residuos líquidos, sólidos y gaseosos, a las aguas en cualquiera de sus formas, el aire o a los suelos así como los vertimientos o emisiones que puedan causar daño o poner en peligro el normal desarrollo sostenible de los recursos naturales renovables o impedir u obstaculizar su empleo para otros usos, para otorgar, negar, modificar, renovar, desistir y dar por terminado el proceso de evaluación de los trámites ambientales. </t>
  </si>
  <si>
    <t xml:space="preserve">Ejecución de informes tecnicos de evaluacion a licencias, autorizaciones, permisos  ambientales. </t>
  </si>
  <si>
    <t>Presión indebida interna o externa.
Falta de ética y sentido de pertenencia institucional</t>
  </si>
  <si>
    <t>Posibilidad de recibir o solicitar cualquier dadiva a nombre propio o de terceros para otorgar permisos ambientales, sin el cumplimiento de requisitos legales o para incidir en la decisión de fondo de trámites de otorgamientos de licencias y/o permisos debido a la falta de etica profesional y carencia de valores del funcionario o contratista aprovechando la falta de controles operativos</t>
  </si>
  <si>
    <t>Posibilidad de recibir o solicitar cualquier dadiva a nombre propio o de terceros, por el favorecimiento a usuarios en trámites ambientales.</t>
  </si>
  <si>
    <t>Posibilidad de recibir o solicitar cualquier dadiva a nombre propio o de terceros,  por el favorecimiento a usuarios en trámites ambientales.</t>
  </si>
  <si>
    <t>Posibilidad de recibir o solicitar cualquier dadiva a nombre propio o de terceros, para resolver a su favor, sin el cumplimiento de requisitos legales o para incidir en la decisión de fondo de trámites de procesos sancionatorios.</t>
  </si>
  <si>
    <t xml:space="preserve">Posibilidad de recibir o solicitar cualquier dadiva a nombre propio o de terceros, para exonerar de sanción a un infractor </t>
  </si>
  <si>
    <t xml:space="preserve">Falta de etica profesional y carencia de valores del funcionario o contratista </t>
  </si>
  <si>
    <t>El profesional Especializado asignará de manera rotativa para cada tramite de evaluacion los perfiles profesional requeridos, con el fin de alternar los diferentes perfiles existentes dentro de personal (planta o contratista), minimizando el riesgo de etica.
Cabe resaltar que los profesionales asignados deberan  realizar la evaluación de acuerdo a las normas ambientales, términos de referencia, guías y metodologías vigentes, permitiendo establecer que no se omiten o incluyen factores que puedan favorecer a terceros.</t>
  </si>
  <si>
    <t xml:space="preserve">Presión indebida interna o externa.
Falta de ética y sentido de pertenencia institucional </t>
  </si>
  <si>
    <t>Posibilidad por recibir o solicitar cualquier dádiva o beneficio a nombre propio o de terceros por la ejecucion de proyectos y/o en la formulación de estos debido a la falta de etica profesional del funcionario o contratista.</t>
  </si>
  <si>
    <t>Posibilidad por recibir o solicitar cualquier dádiva o beneficio a nombre propio o de terceros, para ocultar el incumplimiento del objeto contractual en detrimento de los usuarios y beneficio del contratista debido a la presión interna o externa</t>
  </si>
  <si>
    <t>Posibilidad por recibir o solicitar cualquier dádiva o beneficio a nombre propio o de terceros, por la adquisición de predios sin cumplimiento de parámetros técnicos, jurídicos y/o ambientales.</t>
  </si>
  <si>
    <t xml:space="preserve">Posibilidad por recibir o solicitar cualquier dádiva o beneficio a nombre propio o de terceros por Inconsistencia en los inventarios debido a perdidas o actos de fraude , actuaciones irregulares, hechos delictivos, abuso de confianza con el animo de lucro para si mismo o para un tercero </t>
  </si>
  <si>
    <t>Posibilidad por recibir o solicitar cualquier dádiva o beneficio a nombre propio o de terceros, por reportar de manera intencional, información no veraz y sin soporte en los seguimientos realizados y presentados a los entes de control y ciudadanos.</t>
  </si>
  <si>
    <t>Posibilidad por recibir o solicitar cualquier dádiva o beneficio a nombre propio o de terceros, por favorecer la selección de un proveedor que no cumpla con la idoneidad para llevar a cabo dicho contrato.</t>
  </si>
  <si>
    <t>Posibilidad por recibir o solicitar cualquier dádiva o beneficio a nombre propio o de terceros para efectos de disminuir el valor de la cartera favoreciendo al tercero deudor de la corporación</t>
  </si>
  <si>
    <t>Posibilidad por recibir o solicitar cualquier dádiva o beneficio a nombre propio o de terceros  para favorecimiento al tercero en la liquidación de las tarifas</t>
  </si>
  <si>
    <t>Posibilidad por recibir o solicitar cualquier dádiva o beneficio a nombre propio o de terceros por eliminar o alterar los datos existentes en los sistemas de información .</t>
  </si>
  <si>
    <t>Posibilidad por recibir o solicitar cualquier dádiva o beneficio a nombre propio o de terceros por nombrar a una persona que no cumpla con los requisitos del perfil requerido.</t>
  </si>
  <si>
    <t>Posibilidad por recibir o solicitar cualquier dádiva o beneficio a nombre propio o de terceros, por ajustar el manual de funciones adecuandolo para  favorecer a un aspirante en particular Fraudulentamente</t>
  </si>
  <si>
    <t>Posibilidad por recibir o solicitar cualquier dádiva o beneficio a nombre propio o de terceros por el reconocimiento de horas extras sin haber sido ejecutado debido al favorecimiento de un particular o un tercero de manera fraudulenta</t>
  </si>
  <si>
    <t>Posibilidad por recibir o solicitar cualquier dádiva o beneficio a nombre propio o de terceros por el reconocimiento de pago de viáticos sin haberse ejecutado favoreciendo a un particular o un tercero de manera fraudulenta</t>
  </si>
  <si>
    <t xml:space="preserve">Posibilidad por recibir o solicitar cualquier dádiva o beneficio a nombre propio o de terceros por la expedición de certificaciones laborales con información que favorezca a un particular o un tercero de manera fraudulenta </t>
  </si>
  <si>
    <t>Posibilidad por recibir o solicitar cualquier dádiva o beneficio a nombre propio o de terceros al permitir el conflicto de interes en el proceso de vinculación de funcionarios de planta y/o contratistas</t>
  </si>
  <si>
    <t>Posibilidad por recibir o solicitar cualquier dádiva o beneficio a nombre propio o de terceros por ocultar o destruir la documentación que se transfiere a los archivos con el fin de desaparecer documentos para beneficios de particulares debido acción u omisión intencional de funcionarios o contratistas por el ofrecimiento de dadivas o amiguismo.</t>
  </si>
  <si>
    <t>Posibilidad por recibir o solicitar cualquier dádiva o beneficio a nombre propio o de terceros, por causar y/o pagar cuentas sin el cumplimiento de los requisitos debido a una omision intencional por parte del funcionario para beneficiar a un tercero</t>
  </si>
  <si>
    <t xml:space="preserve">Posibilidad por recibir o solicitar cualquier dádiva o beneficio a nombre propio o de terceros por desvio del presupuesto a objetivos no prioritarios para beneficios de particulares </t>
  </si>
  <si>
    <t>Posibilidad por recibir o solicitar cualquier dádiva o beneficio a nombre propio o de terceros por el desvio en la evaluacion de los informes de avance del cumplimiento de metas para favorecer a los organos de dirección Intereses economicos, debido a presiones politicas o amiguismo</t>
  </si>
  <si>
    <t>Posibilidad por recibir o solicitar cualquier dádiva o beneficio a nombre propio o de terceros, por la viabilizacion de proyectos sin el lleno  de los requisitos (metodologicos, financieros y tecnicos) debido a presiones politicas, sociales, etc. en beneficio de quien presenta el proyecto o alguien relacionado con este.</t>
  </si>
  <si>
    <t>Posibilidad por recibir o solicitar cualquier dádiva o beneficio a nombre propio o de terceros por solicitar o recibir dadivas o cualquier tipo de beneficio para el favorecimiento a terceros en la viabilidad de proyectos a cofinanciar que no  cumplen con el lleno de los requisitos.</t>
  </si>
  <si>
    <t>Posibilidad por recibir o solicitar cualquier dádiva o beneficio a nombre propio o de terceros por manipular el uso del suelo a través de la emisión de conceptos técnicos sesgados favoreciendo a terceros por intereses económicos o personales, presiones políticas o amiguismo</t>
  </si>
  <si>
    <t>Posibilidad por recibir o solicitar cualquier dádiva o beneficio a nombre propio o de terceros por filtración de información reservada para favorecer a un tercero debido a intereses personales indebidos</t>
  </si>
  <si>
    <t>Posibilidad por recibir o solicitar cualquier dádiva o beneficio a nombre propio o de terceros, por no realizar el adecuado procedimiento de distribución y asignación  de la solicitud a su responsable con el fin de agotar el tiempo estipulado para su finalización generando un vencimiento de terminos obligando el silencio positivo administrativo para el favorecimiento del peticionario o quejoso.</t>
  </si>
  <si>
    <t>Posibilidad por recibir o solicitar cualquier dádiva o beneficio a nombre propio o de terceros,  por la inadecuada validación y aprobación de la documentación técnica minima requerida para realizar un tramite ambiental.</t>
  </si>
  <si>
    <t>Posibilidad por recibir o solicitar cualquier dádiva o beneficio a nombre propio o de terceros, por sentencias ejecutoriadas en contra, por al descuido intencional del abogado externo que atiende el proceso judicial propiciando el vencimiento de terminos y/o falta de entrega de pruebas para el favorecimiento de un tercero, debido intereses personales.</t>
  </si>
  <si>
    <t xml:space="preserve">Posibilidad por recibir o solicitar cualquier dádiva o beneficio a nombre propio o de terceros, por incumplimiento al debido proceso señalado en la Ley, por favorecimiento al presunto disciplinado, con decisión inhibitoria, archivo o fallo absolutorio.  </t>
  </si>
  <si>
    <t>Posibilidad por recibir a nombre propio o de un tercero  transacciones bancarias dolosas.</t>
  </si>
  <si>
    <t>Posibilidad por recibir o solicitar cualquier dádiva o beneficio a nombre propio o de terceros por el reporte inexacto de la contingencia y calificación del riesgo del proceso judicial para disminuir artificalmente la calificación y evitar la provision contable.</t>
  </si>
  <si>
    <t>Posibilidad por recibir o solicitar cualquier dádiva o beneficio a nombre propio o de terceros, por manipulacion de la informacion de manera indebida, para favorecer a un tercero por intereses  personales o presiones internas o externas</t>
  </si>
  <si>
    <t>Posibilidad por recibir o solicitar cualquier dádiva o beneficio a nombre propio o de terceros, por asiganacion de aeronaves no tripuladas para intereses personales o ilegales</t>
  </si>
  <si>
    <t>Posibilidad por recibir o solicitar cualquier dádiva o beneficio a nombre propio o de terceros, por incumplimiento de la publicación de ley o la publicacion de información incorrecta o falsa</t>
  </si>
  <si>
    <t>Posibilidad por recibir o solicitar cualquier dádiva o beneficio a nombre propio o de terceros, por creacion o activacion de usuarios sin tener los permisos o la vinculacion laboral a la entidad</t>
  </si>
  <si>
    <r>
      <rPr>
        <sz val="10"/>
        <rFont val="Arial"/>
        <family val="2"/>
      </rPr>
      <t>Posibilidad por recibir o solicitar cualquier dádiva o beneficio a nombre</t>
    </r>
    <r>
      <rPr>
        <sz val="10"/>
        <color rgb="FF0C0C0C"/>
        <rFont val="Arial"/>
        <family val="2"/>
      </rPr>
      <t xml:space="preserve"> propio o de terceros por el uso de vehiculos corporativos en actividades personales de los funcionarios</t>
    </r>
  </si>
  <si>
    <r>
      <rPr>
        <sz val="10"/>
        <rFont val="Arial"/>
        <family val="2"/>
      </rPr>
      <t xml:space="preserve">Posibilidad por recibir o solicitar cualquier dádiva o beneficio a nombre propio o de terceros </t>
    </r>
    <r>
      <rPr>
        <sz val="10"/>
        <color rgb="FF0D0D0D"/>
        <rFont val="Arial"/>
        <family val="2"/>
      </rPr>
      <t>por uso de los recursos de caja menor en gastos personales.</t>
    </r>
  </si>
  <si>
    <r>
      <rPr>
        <sz val="10"/>
        <color rgb="FFFF0000"/>
        <rFont val="Arial"/>
        <family val="2"/>
      </rPr>
      <t xml:space="preserve"> </t>
    </r>
    <r>
      <rPr>
        <sz val="10"/>
        <color theme="1"/>
        <rFont val="Arial"/>
        <family val="2"/>
      </rPr>
      <t xml:space="preserve"> profesionales Especializados asignaran de manera rotativa para cada tramite de seguimiento de manera permanente los perfiles profesional requeridos, con el fin de alternar los diferentes perfiles existentes dentro de personal (planta o contratista), minimizando el riesgo de etica.
</t>
    </r>
  </si>
  <si>
    <r>
      <t>El profesional especializado de Administración de Recursos Naturales vela por la Planificación de visitas de evaluación, revisión de informes de evaluación, programación, Matriz de seguimiento de actividades,</t>
    </r>
    <r>
      <rPr>
        <sz val="10"/>
        <color rgb="FFFFC000"/>
        <rFont val="Arial"/>
        <family val="2"/>
      </rPr>
      <t xml:space="preserve"> </t>
    </r>
    <r>
      <rPr>
        <sz val="10"/>
        <rFont val="Arial"/>
        <family val="2"/>
      </rPr>
      <t>capacitaciones, inducciones y reinducciones, supervisiones aleatorias</t>
    </r>
  </si>
  <si>
    <r>
      <rPr>
        <sz val="10"/>
        <color rgb="FFFF0000"/>
        <rFont val="Arial"/>
        <family val="2"/>
      </rPr>
      <t xml:space="preserve">
</t>
    </r>
    <r>
      <rPr>
        <sz val="10"/>
        <rFont val="Arial"/>
        <family val="2"/>
      </rPr>
      <t xml:space="preserve">
Los  profesionales especializados realizaran un matriz excel en donde se lleve el control del personal asignado. </t>
    </r>
  </si>
  <si>
    <t>FECHA DE ACTUALIZACIÓN:</t>
  </si>
  <si>
    <t>MOTIVO DE ACTUALIZACIÓN:</t>
  </si>
  <si>
    <t>Actualización Semestral</t>
  </si>
  <si>
    <t xml:space="preserve">RESPONSABLE: </t>
  </si>
  <si>
    <t xml:space="preserve">PROFESIONAL UNIVERSITARIO A CARGO DEL SISTEMA </t>
  </si>
  <si>
    <t>Versión:          01</t>
  </si>
  <si>
    <t>MONITOREO
Septiembre y Octubre 2024</t>
  </si>
  <si>
    <t xml:space="preserve">Asesoria, Acompañamiento, verificacion, revision y ajustes a los riesgos identificados por los responsables del proceso,los cuales  fueron ajustados para posteriormente en el ultimo trimestre realizar monitoreo al cumplimiento de los controles propuestos.                                     EVIDENCIAS: Cronograma de programacion, Lista de asistencias; Actas de asesorias evidencias fotograficas </t>
  </si>
  <si>
    <t>El coordinador del proceso remite los estudios previos (JOC) en el formato preestablecido de Parque Automotor, Paneles Solares e Insumos de papeleria, los cuales tiene las firmas respectivas</t>
  </si>
  <si>
    <t>Posibilidad de pérdida económica y/o reputacional por la omisión de verificación o inclusión de requisitos en la revisión del proceso de contratación  para direccionar hacia un tercero especifico un proceso contractual por el ofrecimiento de dádivas o sobornos</t>
  </si>
  <si>
    <t>Posibilidad de perdida economica y/o reputacional por restringir la participación a través de visitas obligatorias innecesarias, establecidas en el pliego de condiciones.</t>
  </si>
  <si>
    <t>Posibilidad de perdida economica y/o reputacional por la inclusion de adendas que cambian las condiciones generales del proceso para favorecer a una persona (natural o juridica) o grupo en especial</t>
  </si>
  <si>
    <t>El jefe d ela oficina de Contratación verifica que en los pliegos no se incluyan condiciones orientadas incluir visitas obligatoriedas con la finalidad de restringir la pluralidad de participantes</t>
  </si>
  <si>
    <t>El jefe de la oficina de Contratación  verifica que las adendas esten aprobadas por la ordenacion de gasto</t>
  </si>
  <si>
    <t>DE_EI_002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</si>
</sst>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1"/>
      <color theme="1"/>
      <name val="Calibri"/>
      <scheme val="minor"/>
    </font>
    <font>
      <sz val="11"/>
      <color theme="1"/>
      <name val="Arial"/>
      <family val="2"/>
    </font>
    <font>
      <sz val="11"/>
      <name val="Calibri"/>
      <family val="2"/>
    </font>
    <font>
      <b/>
      <sz val="24"/>
      <color theme="1"/>
      <name val="Arial"/>
      <family val="2"/>
    </font>
    <font>
      <sz val="10"/>
      <color theme="1"/>
      <name val="Arial"/>
      <family val="2"/>
    </font>
    <font>
      <b/>
      <sz val="26"/>
      <color theme="1"/>
      <name val="Arial"/>
      <family val="2"/>
    </font>
    <font>
      <b/>
      <sz val="11"/>
      <color theme="1"/>
      <name val="Arial"/>
      <family val="2"/>
    </font>
    <font>
      <b/>
      <sz val="14"/>
      <color theme="1"/>
      <name val="Arial"/>
      <family val="2"/>
    </font>
    <font>
      <b/>
      <sz val="10"/>
      <color theme="1"/>
      <name val="Arial"/>
      <family val="2"/>
    </font>
    <font>
      <sz val="10"/>
      <color rgb="FF0C0C0C"/>
      <name val="Arial"/>
      <family val="2"/>
    </font>
    <font>
      <sz val="9"/>
      <color rgb="FF0D0D0D"/>
      <name val="Arial"/>
      <family val="2"/>
    </font>
    <font>
      <sz val="10"/>
      <color rgb="FF000000"/>
      <name val="Arial"/>
      <family val="2"/>
    </font>
    <font>
      <sz val="10"/>
      <color rgb="FFFF0000"/>
      <name val="Arial"/>
      <family val="2"/>
    </font>
    <font>
      <sz val="11"/>
      <color theme="1"/>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11"/>
      <color theme="1"/>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20"/>
      <color theme="1"/>
      <name val="Calibri"/>
      <family val="2"/>
    </font>
    <font>
      <sz val="16"/>
      <color rgb="FFFF0000"/>
      <name val="Arial Narrow"/>
      <family val="2"/>
    </font>
    <font>
      <sz val="11"/>
      <color theme="1"/>
      <name val="Calibri"/>
      <family val="2"/>
      <scheme val="minor"/>
    </font>
    <font>
      <sz val="16"/>
      <color rgb="FFFF0000"/>
      <name val="Calibri"/>
      <family val="2"/>
    </font>
    <font>
      <sz val="11"/>
      <color rgb="FFFF0000"/>
      <name val="Calibri"/>
      <family val="2"/>
    </font>
    <font>
      <sz val="11"/>
      <color rgb="FF030303"/>
      <name val="Arial"/>
      <family val="2"/>
    </font>
    <font>
      <b/>
      <sz val="2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b/>
      <sz val="11"/>
      <color rgb="FFFF0000"/>
      <name val="Calibri"/>
      <family val="2"/>
    </font>
    <font>
      <sz val="11"/>
      <color rgb="FF000000"/>
      <name val="Calibri"/>
      <family val="2"/>
    </font>
    <font>
      <b/>
      <sz val="11"/>
      <color theme="1"/>
      <name val="Calibri"/>
      <family val="2"/>
    </font>
    <font>
      <sz val="9"/>
      <color rgb="FF000000"/>
      <name val="Arial Narrow"/>
      <family val="2"/>
    </font>
    <font>
      <b/>
      <sz val="11"/>
      <color rgb="FF000000"/>
      <name val="Arial Narrow"/>
      <family val="2"/>
    </font>
    <font>
      <sz val="10"/>
      <color rgb="FF000000"/>
      <name val="Arial Narrow"/>
      <family val="2"/>
    </font>
    <font>
      <b/>
      <sz val="11"/>
      <color rgb="FFFFFFFF"/>
      <name val="Arial Narrow"/>
      <family val="2"/>
    </font>
    <font>
      <b/>
      <sz val="26"/>
      <color rgb="FF000000"/>
      <name val="Arial Narrow"/>
      <family val="2"/>
    </font>
    <font>
      <sz val="10"/>
      <color theme="1"/>
      <name val="Arial"/>
      <family val="2"/>
    </font>
    <font>
      <sz val="10"/>
      <color rgb="FF0D0D0D"/>
      <name val="Arial"/>
      <family val="2"/>
    </font>
    <font>
      <sz val="10"/>
      <color theme="1"/>
      <name val="Calibri"/>
      <family val="2"/>
      <scheme val="minor"/>
    </font>
    <font>
      <sz val="10"/>
      <name val="Arial"/>
      <family val="2"/>
    </font>
    <font>
      <sz val="10"/>
      <color theme="1" tint="4.9989318521683403E-2"/>
      <name val="Arial"/>
      <family val="2"/>
    </font>
    <font>
      <sz val="10"/>
      <color indexed="8"/>
      <name val="Arial"/>
      <family val="2"/>
    </font>
    <font>
      <b/>
      <sz val="8"/>
      <color theme="1"/>
      <name val="Arial"/>
      <family val="2"/>
    </font>
    <font>
      <sz val="10"/>
      <name val="Calibri"/>
      <family val="2"/>
    </font>
    <font>
      <b/>
      <sz val="14"/>
      <name val="Arial Narrow"/>
      <family val="2"/>
    </font>
    <font>
      <sz val="11"/>
      <name val="Calibri"/>
      <family val="2"/>
      <scheme val="minor"/>
    </font>
    <font>
      <sz val="12"/>
      <name val="Calibri"/>
      <family val="2"/>
    </font>
    <font>
      <b/>
      <sz val="12"/>
      <name val="Arial Narrow"/>
      <family val="2"/>
    </font>
    <font>
      <sz val="12"/>
      <name val="Arial Narrow"/>
      <family val="2"/>
    </font>
    <font>
      <b/>
      <sz val="9"/>
      <name val="Arial Narrow"/>
      <family val="2"/>
    </font>
    <font>
      <sz val="12"/>
      <color theme="1"/>
      <name val="Arial"/>
      <family val="2"/>
    </font>
    <font>
      <sz val="11"/>
      <color theme="1"/>
      <name val="Arial"/>
      <family val="2"/>
    </font>
    <font>
      <sz val="11"/>
      <color theme="1"/>
      <name val="Calibri"/>
      <family val="2"/>
    </font>
    <font>
      <sz val="9"/>
      <color rgb="FFFFFFFF"/>
      <name val="Arial"/>
      <family val="2"/>
    </font>
    <font>
      <sz val="9"/>
      <color theme="1"/>
      <name val="Arial"/>
      <family val="2"/>
    </font>
    <font>
      <sz val="9"/>
      <color rgb="FF404040"/>
      <name val="Arial"/>
      <family val="2"/>
    </font>
    <font>
      <sz val="9"/>
      <color rgb="FF000000"/>
      <name val="Arial"/>
      <family val="2"/>
    </font>
    <font>
      <sz val="7"/>
      <color rgb="FF404040"/>
      <name val="Times New Roman"/>
      <family val="1"/>
    </font>
    <font>
      <sz val="10"/>
      <color rgb="FFFFC000"/>
      <name val="Arial"/>
      <family val="2"/>
    </font>
    <font>
      <b/>
      <sz val="12"/>
      <color theme="1"/>
      <name val="Arial"/>
      <family val="2"/>
    </font>
    <font>
      <sz val="12"/>
      <color theme="0" tint="-0.34998626667073579"/>
      <name val="Arial"/>
      <family val="2"/>
    </font>
    <font>
      <sz val="8"/>
      <name val="Arial"/>
      <family val="2"/>
    </font>
  </fonts>
  <fills count="38">
    <fill>
      <patternFill patternType="none"/>
    </fill>
    <fill>
      <patternFill patternType="gray125"/>
    </fill>
    <fill>
      <patternFill patternType="solid">
        <fgColor rgb="FFA8D08D"/>
        <bgColor rgb="FFA8D08D"/>
      </patternFill>
    </fill>
    <fill>
      <patternFill patternType="solid">
        <fgColor rgb="FFE2EFD9"/>
        <bgColor rgb="FFE2EFD9"/>
      </patternFill>
    </fill>
    <fill>
      <patternFill patternType="solid">
        <fgColor rgb="FFEED2FE"/>
        <bgColor rgb="FFEED2FE"/>
      </patternFill>
    </fill>
    <fill>
      <patternFill patternType="solid">
        <fgColor rgb="FFFEE4CA"/>
        <bgColor rgb="FFFEE4CA"/>
      </patternFill>
    </fill>
    <fill>
      <patternFill patternType="solid">
        <fgColor rgb="FFB4C6E7"/>
        <bgColor rgb="FFB4C6E7"/>
      </patternFill>
    </fill>
    <fill>
      <patternFill patternType="solid">
        <fgColor rgb="FFC5E0B3"/>
        <bgColor rgb="FFC5E0B3"/>
      </patternFill>
    </fill>
    <fill>
      <patternFill patternType="solid">
        <fgColor rgb="FFECECEC"/>
        <bgColor rgb="FFECECEC"/>
      </patternFill>
    </fill>
    <fill>
      <patternFill patternType="solid">
        <fgColor rgb="FFDEEAF6"/>
        <bgColor rgb="FFDEEAF6"/>
      </patternFill>
    </fill>
    <fill>
      <patternFill patternType="solid">
        <fgColor rgb="FFCAF4FE"/>
        <bgColor rgb="FFCAF4FE"/>
      </patternFill>
    </fill>
    <fill>
      <patternFill patternType="solid">
        <fgColor rgb="FFFEFFD1"/>
        <bgColor rgb="FFFEFFD1"/>
      </patternFill>
    </fill>
    <fill>
      <patternFill patternType="solid">
        <fgColor rgb="FFE7E6E6"/>
        <bgColor rgb="FFE7E6E6"/>
      </patternFill>
    </fill>
    <fill>
      <patternFill patternType="solid">
        <fgColor theme="0"/>
        <bgColor theme="0"/>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A9D08E"/>
        <bgColor rgb="FFA9D08E"/>
      </patternFill>
    </fill>
    <fill>
      <patternFill patternType="solid">
        <fgColor rgb="FF8EAADB"/>
        <bgColor rgb="FF8EAADB"/>
      </patternFill>
    </fill>
    <fill>
      <patternFill patternType="solid">
        <fgColor rgb="FFD691FD"/>
        <bgColor rgb="FFD691FD"/>
      </patternFill>
    </fill>
    <fill>
      <patternFill patternType="solid">
        <fgColor theme="0"/>
        <bgColor indexed="64"/>
      </patternFill>
    </fill>
    <fill>
      <patternFill patternType="solid">
        <fgColor theme="4" tint="0.79998168889431442"/>
        <bgColor indexed="64"/>
      </patternFill>
    </fill>
    <fill>
      <patternFill patternType="solid">
        <fgColor rgb="FFA8D08D"/>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99CC"/>
        <bgColor rgb="FFF9C3D4"/>
      </patternFill>
    </fill>
    <fill>
      <patternFill patternType="solid">
        <fgColor rgb="FFFF99CC"/>
        <bgColor indexed="64"/>
      </patternFill>
    </fill>
    <fill>
      <patternFill patternType="solid">
        <fgColor rgb="FFFFFF99"/>
        <bgColor rgb="FFFEF2CB"/>
      </patternFill>
    </fill>
    <fill>
      <patternFill patternType="solid">
        <fgColor rgb="FFFFFF99"/>
        <bgColor indexed="64"/>
      </patternFill>
    </fill>
    <fill>
      <patternFill patternType="solid">
        <fgColor theme="3" tint="0.79998168889431442"/>
        <bgColor indexed="64"/>
      </patternFill>
    </fill>
  </fills>
  <borders count="101">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s>
  <cellStyleXfs count="3">
    <xf numFmtId="0" fontId="0" fillId="0" borderId="0"/>
    <xf numFmtId="9" fontId="29" fillId="0" borderId="0" applyFont="0" applyFill="0" applyBorder="0" applyAlignment="0" applyProtection="0"/>
    <xf numFmtId="0" fontId="49" fillId="0" borderId="76"/>
  </cellStyleXfs>
  <cellXfs count="379">
    <xf numFmtId="0" fontId="0" fillId="0" borderId="0" xfId="0"/>
    <xf numFmtId="0" fontId="1" fillId="2" borderId="1" xfId="0" applyFont="1" applyFill="1" applyBorder="1"/>
    <xf numFmtId="9" fontId="1" fillId="2" borderId="1" xfId="0" applyNumberFormat="1" applyFont="1" applyFill="1" applyBorder="1" applyAlignment="1">
      <alignment horizontal="center"/>
    </xf>
    <xf numFmtId="9" fontId="1" fillId="2" borderId="1" xfId="0" applyNumberFormat="1" applyFont="1" applyFill="1" applyBorder="1"/>
    <xf numFmtId="0" fontId="1" fillId="0" borderId="0" xfId="0" applyFont="1"/>
    <xf numFmtId="0" fontId="1" fillId="0" borderId="5" xfId="0" applyFont="1" applyBorder="1" applyAlignment="1">
      <alignment vertical="center" wrapText="1"/>
    </xf>
    <xf numFmtId="0" fontId="4" fillId="0" borderId="5" xfId="0" applyFont="1" applyBorder="1" applyAlignment="1">
      <alignment vertical="center" wrapText="1"/>
    </xf>
    <xf numFmtId="0" fontId="1" fillId="0" borderId="0" xfId="0" applyFont="1" applyAlignment="1">
      <alignment horizontal="center"/>
    </xf>
    <xf numFmtId="0" fontId="5" fillId="0" borderId="0" xfId="0" applyFont="1" applyAlignment="1">
      <alignment horizontal="center" vertical="center"/>
    </xf>
    <xf numFmtId="9" fontId="5" fillId="0" borderId="0" xfId="0" applyNumberFormat="1" applyFont="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1" fillId="2" borderId="1" xfId="0" applyFont="1" applyFill="1" applyBorder="1" applyAlignment="1">
      <alignment horizontal="center" vertical="center"/>
    </xf>
    <xf numFmtId="0" fontId="6" fillId="6" borderId="20" xfId="0" applyFont="1" applyFill="1" applyBorder="1" applyAlignment="1">
      <alignment horizontal="center" vertical="center"/>
    </xf>
    <xf numFmtId="0" fontId="1" fillId="0" borderId="0" xfId="0" applyFont="1" applyAlignment="1">
      <alignment horizontal="center" vertical="center"/>
    </xf>
    <xf numFmtId="0" fontId="9" fillId="0" borderId="26" xfId="0" applyFont="1" applyBorder="1" applyAlignment="1">
      <alignment horizontal="left" vertical="center" wrapText="1"/>
    </xf>
    <xf numFmtId="0" fontId="9" fillId="0" borderId="5"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alignment horizontal="left" vertical="center" wrapText="1"/>
    </xf>
    <xf numFmtId="0" fontId="10" fillId="0" borderId="5" xfId="0" applyFont="1" applyBorder="1" applyAlignment="1">
      <alignment vertical="center" wrapText="1"/>
    </xf>
    <xf numFmtId="0" fontId="9" fillId="0" borderId="8" xfId="0" applyFont="1" applyBorder="1" applyAlignment="1">
      <alignment vertical="center" wrapText="1"/>
    </xf>
    <xf numFmtId="0" fontId="9" fillId="0" borderId="28" xfId="0" applyFont="1" applyBorder="1" applyAlignment="1">
      <alignment horizontal="left" vertical="center" wrapText="1"/>
    </xf>
    <xf numFmtId="0" fontId="4" fillId="0" borderId="8" xfId="0" applyFont="1" applyBorder="1" applyAlignment="1">
      <alignment vertical="center" wrapText="1"/>
    </xf>
    <xf numFmtId="9" fontId="1" fillId="0" borderId="0" xfId="0" applyNumberFormat="1" applyFont="1" applyAlignment="1">
      <alignment horizontal="center"/>
    </xf>
    <xf numFmtId="9" fontId="1" fillId="0" borderId="0" xfId="0" applyNumberFormat="1" applyFont="1"/>
    <xf numFmtId="0" fontId="6" fillId="7" borderId="5" xfId="0" applyFont="1" applyFill="1" applyBorder="1" applyAlignment="1">
      <alignment vertical="center" wrapText="1"/>
    </xf>
    <xf numFmtId="0" fontId="6" fillId="3" borderId="19" xfId="0" applyFont="1" applyFill="1" applyBorder="1" applyAlignment="1">
      <alignment vertical="center" wrapText="1"/>
    </xf>
    <xf numFmtId="0" fontId="12" fillId="0" borderId="5" xfId="0" applyFont="1" applyBorder="1" applyAlignment="1">
      <alignment vertical="center" wrapText="1"/>
    </xf>
    <xf numFmtId="0" fontId="12" fillId="0" borderId="9" xfId="0" applyFont="1" applyBorder="1" applyAlignment="1">
      <alignment vertical="center" wrapText="1"/>
    </xf>
    <xf numFmtId="0" fontId="13" fillId="13" borderId="1" xfId="0" applyFont="1" applyFill="1" applyBorder="1"/>
    <xf numFmtId="0" fontId="15" fillId="0" borderId="0" xfId="0" applyFont="1" applyAlignment="1">
      <alignment horizontal="center" vertical="center" wrapText="1"/>
    </xf>
    <xf numFmtId="0" fontId="16" fillId="14" borderId="1" xfId="0" applyFont="1" applyFill="1" applyBorder="1" applyAlignment="1">
      <alignment horizontal="center" vertical="center" wrapText="1" readingOrder="1"/>
    </xf>
    <xf numFmtId="0" fontId="17" fillId="15" borderId="31" xfId="0" applyFont="1" applyFill="1" applyBorder="1" applyAlignment="1">
      <alignment horizontal="center" vertical="center" wrapText="1" readingOrder="1"/>
    </xf>
    <xf numFmtId="0" fontId="17" fillId="0" borderId="32" xfId="0" applyFont="1" applyBorder="1" applyAlignment="1">
      <alignment horizontal="left" vertical="center" wrapText="1" readingOrder="1"/>
    </xf>
    <xf numFmtId="9" fontId="17" fillId="0" borderId="32" xfId="0" applyNumberFormat="1" applyFont="1" applyBorder="1" applyAlignment="1">
      <alignment horizontal="center" vertical="center" wrapText="1" readingOrder="1"/>
    </xf>
    <xf numFmtId="0" fontId="17" fillId="16" borderId="33" xfId="0" applyFont="1" applyFill="1" applyBorder="1" applyAlignment="1">
      <alignment horizontal="center" vertical="center" wrapText="1" readingOrder="1"/>
    </xf>
    <xf numFmtId="0" fontId="17" fillId="0" borderId="33" xfId="0" applyFont="1" applyBorder="1" applyAlignment="1">
      <alignment horizontal="left" vertical="center" wrapText="1" readingOrder="1"/>
    </xf>
    <xf numFmtId="9" fontId="17" fillId="0" borderId="33" xfId="0" applyNumberFormat="1" applyFont="1" applyBorder="1" applyAlignment="1">
      <alignment horizontal="center" vertical="center" wrapText="1" readingOrder="1"/>
    </xf>
    <xf numFmtId="0" fontId="17" fillId="17" borderId="33" xfId="0" applyFont="1" applyFill="1" applyBorder="1" applyAlignment="1">
      <alignment horizontal="center" vertical="center" wrapText="1" readingOrder="1"/>
    </xf>
    <xf numFmtId="0" fontId="17" fillId="18" borderId="33" xfId="0" applyFont="1" applyFill="1" applyBorder="1" applyAlignment="1">
      <alignment horizontal="center" vertical="center" wrapText="1" readingOrder="1"/>
    </xf>
    <xf numFmtId="0" fontId="18" fillId="19" borderId="33" xfId="0" applyFont="1" applyFill="1" applyBorder="1" applyAlignment="1">
      <alignment horizontal="center" vertical="center" wrapText="1" readingOrder="1"/>
    </xf>
    <xf numFmtId="0" fontId="19" fillId="13" borderId="1" xfId="0" applyFont="1" applyFill="1" applyBorder="1" applyAlignment="1">
      <alignment horizontal="left" vertical="center"/>
    </xf>
    <xf numFmtId="0" fontId="21" fillId="13" borderId="1" xfId="0" applyFont="1" applyFill="1" applyBorder="1" applyAlignment="1">
      <alignment horizontal="center" vertical="center" wrapText="1"/>
    </xf>
    <xf numFmtId="0" fontId="22" fillId="14" borderId="1" xfId="0" applyFont="1" applyFill="1" applyBorder="1" applyAlignment="1">
      <alignment horizontal="center" vertical="center" wrapText="1" readingOrder="1"/>
    </xf>
    <xf numFmtId="0" fontId="23" fillId="13" borderId="1" xfId="0" applyFont="1" applyFill="1" applyBorder="1"/>
    <xf numFmtId="0" fontId="24" fillId="15" borderId="31" xfId="0" applyFont="1" applyFill="1" applyBorder="1" applyAlignment="1">
      <alignment horizontal="center" vertical="center" wrapText="1" readingOrder="1"/>
    </xf>
    <xf numFmtId="0" fontId="24" fillId="0" borderId="32" xfId="0" applyFont="1" applyBorder="1" applyAlignment="1">
      <alignment horizontal="center" vertical="center" wrapText="1" readingOrder="1"/>
    </xf>
    <xf numFmtId="0" fontId="24" fillId="0" borderId="32" xfId="0" applyFont="1" applyBorder="1" applyAlignment="1">
      <alignment horizontal="left" vertical="center" wrapText="1" readingOrder="1"/>
    </xf>
    <xf numFmtId="0" fontId="24" fillId="16" borderId="33" xfId="0" applyFont="1" applyFill="1" applyBorder="1" applyAlignment="1">
      <alignment horizontal="center" vertical="center" wrapText="1" readingOrder="1"/>
    </xf>
    <xf numFmtId="0" fontId="24" fillId="0" borderId="33" xfId="0" applyFont="1" applyBorder="1" applyAlignment="1">
      <alignment horizontal="center" vertical="center" wrapText="1" readingOrder="1"/>
    </xf>
    <xf numFmtId="0" fontId="24" fillId="0" borderId="33" xfId="0" applyFont="1" applyBorder="1" applyAlignment="1">
      <alignment horizontal="left" vertical="center" wrapText="1" readingOrder="1"/>
    </xf>
    <xf numFmtId="0" fontId="24" fillId="17" borderId="33" xfId="0" applyFont="1" applyFill="1" applyBorder="1" applyAlignment="1">
      <alignment horizontal="center" vertical="center" wrapText="1" readingOrder="1"/>
    </xf>
    <xf numFmtId="0" fontId="24" fillId="18" borderId="33" xfId="0" applyFont="1" applyFill="1" applyBorder="1" applyAlignment="1">
      <alignment horizontal="center" vertical="center" wrapText="1" readingOrder="1"/>
    </xf>
    <xf numFmtId="0" fontId="25" fillId="19" borderId="33" xfId="0" applyFont="1" applyFill="1" applyBorder="1" applyAlignment="1">
      <alignment horizontal="center" vertical="center" wrapText="1" readingOrder="1"/>
    </xf>
    <xf numFmtId="0" fontId="26" fillId="13" borderId="1" xfId="0" applyFont="1" applyFill="1" applyBorder="1" applyAlignment="1">
      <alignment horizontal="left" vertical="center" wrapText="1" readingOrder="1"/>
    </xf>
    <xf numFmtId="0" fontId="26" fillId="13" borderId="1" xfId="0" applyFont="1" applyFill="1" applyBorder="1" applyAlignment="1">
      <alignment horizontal="right" vertical="center" wrapText="1" readingOrder="1"/>
    </xf>
    <xf numFmtId="3" fontId="27" fillId="13" borderId="1" xfId="0" applyNumberFormat="1" applyFont="1" applyFill="1" applyBorder="1" applyAlignment="1">
      <alignment horizontal="left"/>
    </xf>
    <xf numFmtId="0" fontId="19" fillId="13" borderId="1" xfId="0" applyFont="1" applyFill="1" applyBorder="1" applyAlignment="1">
      <alignment vertical="center"/>
    </xf>
    <xf numFmtId="0" fontId="19" fillId="13" borderId="1" xfId="0" applyFont="1" applyFill="1" applyBorder="1" applyAlignment="1">
      <alignment horizontal="right" vertical="center"/>
    </xf>
    <xf numFmtId="0" fontId="27" fillId="13" borderId="1" xfId="0" applyFont="1" applyFill="1" applyBorder="1" applyAlignment="1">
      <alignment horizontal="left"/>
    </xf>
    <xf numFmtId="0" fontId="23" fillId="0" borderId="0" xfId="0" applyFont="1"/>
    <xf numFmtId="0" fontId="26" fillId="0" borderId="0" xfId="0" applyFont="1" applyAlignment="1">
      <alignment horizontal="left" vertical="center" wrapText="1" readingOrder="1"/>
    </xf>
    <xf numFmtId="0" fontId="28" fillId="0" borderId="0" xfId="0" applyFont="1" applyAlignment="1">
      <alignment vertical="center"/>
    </xf>
    <xf numFmtId="0" fontId="29" fillId="0" borderId="0" xfId="0" applyFont="1"/>
    <xf numFmtId="0" fontId="30" fillId="0" borderId="0" xfId="0" applyFont="1"/>
    <xf numFmtId="0" fontId="31" fillId="0" borderId="0" xfId="0" applyFont="1"/>
    <xf numFmtId="0" fontId="32" fillId="0" borderId="0" xfId="0" applyFont="1"/>
    <xf numFmtId="0" fontId="13" fillId="0" borderId="0" xfId="0" applyFont="1"/>
    <xf numFmtId="0" fontId="38" fillId="23" borderId="5" xfId="0" applyFont="1" applyFill="1" applyBorder="1"/>
    <xf numFmtId="0" fontId="38" fillId="2" borderId="5" xfId="0" applyFont="1" applyFill="1" applyBorder="1"/>
    <xf numFmtId="0" fontId="38" fillId="2" borderId="5" xfId="0" applyFont="1" applyFill="1" applyBorder="1" applyAlignment="1">
      <alignment vertical="center" wrapText="1"/>
    </xf>
    <xf numFmtId="0" fontId="38" fillId="2" borderId="21" xfId="0" applyFont="1" applyFill="1" applyBorder="1" applyAlignment="1">
      <alignment vertical="center" wrapText="1"/>
    </xf>
    <xf numFmtId="0" fontId="13" fillId="23" borderId="5" xfId="0" applyFont="1" applyFill="1" applyBorder="1" applyAlignment="1">
      <alignment vertical="center"/>
    </xf>
    <xf numFmtId="0" fontId="13" fillId="2" borderId="5" xfId="0" applyFont="1" applyFill="1" applyBorder="1" applyAlignment="1">
      <alignment vertical="center"/>
    </xf>
    <xf numFmtId="0" fontId="13" fillId="2" borderId="23" xfId="0" applyFont="1" applyFill="1" applyBorder="1" applyAlignment="1">
      <alignment vertical="center" wrapText="1"/>
    </xf>
    <xf numFmtId="0" fontId="39" fillId="24" borderId="5" xfId="0" applyFont="1" applyFill="1" applyBorder="1" applyAlignment="1">
      <alignment vertical="center" wrapText="1"/>
    </xf>
    <xf numFmtId="0" fontId="13" fillId="2" borderId="5" xfId="0" applyFont="1" applyFill="1" applyBorder="1"/>
    <xf numFmtId="0" fontId="38" fillId="25" borderId="5" xfId="0" applyFont="1" applyFill="1" applyBorder="1"/>
    <xf numFmtId="0" fontId="13" fillId="25" borderId="5" xfId="0" applyFont="1" applyFill="1" applyBorder="1"/>
    <xf numFmtId="0" fontId="13" fillId="25" borderId="5" xfId="0" applyFont="1" applyFill="1" applyBorder="1" applyAlignment="1">
      <alignment wrapText="1"/>
    </xf>
    <xf numFmtId="0" fontId="13" fillId="26" borderId="5" xfId="0" applyFont="1" applyFill="1" applyBorder="1" applyAlignment="1">
      <alignment vertical="center"/>
    </xf>
    <xf numFmtId="0" fontId="13" fillId="2" borderId="5" xfId="0" applyFont="1" applyFill="1" applyBorder="1" applyAlignment="1">
      <alignment vertical="center" wrapText="1"/>
    </xf>
    <xf numFmtId="0" fontId="13" fillId="2" borderId="24" xfId="0" applyFont="1" applyFill="1" applyBorder="1" applyAlignment="1">
      <alignment vertical="center" wrapText="1"/>
    </xf>
    <xf numFmtId="0" fontId="38" fillId="4" borderId="5" xfId="0" applyFont="1" applyFill="1" applyBorder="1"/>
    <xf numFmtId="0" fontId="13" fillId="4" borderId="5" xfId="0" applyFont="1" applyFill="1" applyBorder="1"/>
    <xf numFmtId="0" fontId="40" fillId="0" borderId="5" xfId="0" applyFont="1" applyBorder="1" applyAlignment="1">
      <alignment horizontal="center"/>
    </xf>
    <xf numFmtId="0" fontId="41" fillId="0" borderId="5" xfId="0" applyFont="1" applyBorder="1" applyAlignment="1">
      <alignment horizontal="left" vertical="center" readingOrder="1"/>
    </xf>
    <xf numFmtId="0" fontId="42" fillId="15" borderId="5" xfId="0" applyFont="1" applyFill="1" applyBorder="1" applyAlignment="1">
      <alignment horizontal="center" vertical="center" wrapText="1" readingOrder="1"/>
    </xf>
    <xf numFmtId="0" fontId="43" fillId="0" borderId="5" xfId="0" applyFont="1" applyBorder="1" applyAlignment="1">
      <alignment horizontal="left" vertical="center" wrapText="1" readingOrder="1"/>
    </xf>
    <xf numFmtId="0" fontId="42" fillId="16" borderId="5" xfId="0" applyFont="1" applyFill="1" applyBorder="1" applyAlignment="1">
      <alignment horizontal="center" vertical="center" wrapText="1" readingOrder="1"/>
    </xf>
    <xf numFmtId="0" fontId="42" fillId="17" borderId="5" xfId="0" applyFont="1" applyFill="1" applyBorder="1" applyAlignment="1">
      <alignment horizontal="center" vertical="center" wrapText="1" readingOrder="1"/>
    </xf>
    <xf numFmtId="0" fontId="42" fillId="18" borderId="5" xfId="0" applyFont="1" applyFill="1" applyBorder="1" applyAlignment="1">
      <alignment horizontal="center" vertical="center" wrapText="1" readingOrder="1"/>
    </xf>
    <xf numFmtId="0" fontId="44" fillId="19" borderId="5" xfId="0" applyFont="1" applyFill="1" applyBorder="1" applyAlignment="1">
      <alignment horizontal="center" vertical="center" wrapText="1" readingOrder="1"/>
    </xf>
    <xf numFmtId="0" fontId="1" fillId="2" borderId="76" xfId="0" applyFont="1" applyFill="1" applyBorder="1"/>
    <xf numFmtId="0" fontId="46" fillId="0" borderId="0" xfId="0" applyFont="1" applyAlignment="1">
      <alignment vertical="center"/>
    </xf>
    <xf numFmtId="0" fontId="48" fillId="0" borderId="0" xfId="0" applyFont="1" applyAlignment="1">
      <alignment vertical="center"/>
    </xf>
    <xf numFmtId="0" fontId="50" fillId="0" borderId="77" xfId="2" applyFont="1" applyBorder="1" applyAlignment="1" applyProtection="1">
      <alignment horizontal="justify" vertical="center" wrapText="1"/>
      <protection locked="0"/>
    </xf>
    <xf numFmtId="0" fontId="50" fillId="0" borderId="80" xfId="2" applyFont="1" applyBorder="1" applyAlignment="1" applyProtection="1">
      <alignment horizontal="left" vertical="center" wrapText="1"/>
      <protection locked="0"/>
    </xf>
    <xf numFmtId="0" fontId="49" fillId="0" borderId="78" xfId="2" applyBorder="1" applyAlignment="1" applyProtection="1">
      <alignment vertical="center" wrapText="1"/>
      <protection locked="0"/>
    </xf>
    <xf numFmtId="0" fontId="49" fillId="0" borderId="77" xfId="2" applyBorder="1" applyAlignment="1" applyProtection="1">
      <alignment horizontal="left" vertical="center" wrapText="1"/>
      <protection locked="0"/>
    </xf>
    <xf numFmtId="0" fontId="50" fillId="0" borderId="79" xfId="2" applyFont="1" applyBorder="1" applyAlignment="1" applyProtection="1">
      <alignment horizontal="left" vertical="center" wrapText="1"/>
      <protection locked="0"/>
    </xf>
    <xf numFmtId="0" fontId="50" fillId="0" borderId="77" xfId="2" applyFont="1" applyBorder="1" applyAlignment="1" applyProtection="1">
      <alignment horizontal="left" vertical="center" wrapText="1"/>
      <protection locked="0"/>
    </xf>
    <xf numFmtId="0" fontId="4" fillId="0" borderId="77" xfId="0" applyFont="1" applyBorder="1" applyAlignment="1">
      <alignment vertical="center" wrapText="1"/>
    </xf>
    <xf numFmtId="0" fontId="6" fillId="5" borderId="77" xfId="0" applyFont="1" applyFill="1" applyBorder="1" applyAlignment="1">
      <alignment horizontal="center" vertical="center" wrapText="1"/>
    </xf>
    <xf numFmtId="0" fontId="49" fillId="0" borderId="77" xfId="0" applyFont="1" applyBorder="1" applyAlignment="1">
      <alignment vertical="center" wrapText="1"/>
    </xf>
    <xf numFmtId="0" fontId="49" fillId="0" borderId="77" xfId="0" applyFont="1" applyBorder="1" applyAlignment="1">
      <alignment horizontal="left" vertical="center"/>
    </xf>
    <xf numFmtId="0" fontId="6" fillId="5" borderId="78" xfId="0" applyFont="1" applyFill="1" applyBorder="1" applyAlignment="1">
      <alignment horizontal="center" vertical="center" wrapText="1"/>
    </xf>
    <xf numFmtId="0" fontId="6" fillId="5" borderId="79" xfId="0" applyFont="1" applyFill="1" applyBorder="1" applyAlignment="1">
      <alignment horizontal="center" vertical="center" wrapText="1"/>
    </xf>
    <xf numFmtId="0" fontId="9" fillId="0" borderId="80" xfId="0" applyFont="1" applyBorder="1" applyAlignment="1">
      <alignment horizontal="left" vertical="center" wrapText="1"/>
    </xf>
    <xf numFmtId="0" fontId="50" fillId="0" borderId="80" xfId="2" applyFont="1" applyBorder="1" applyAlignment="1" applyProtection="1">
      <alignment vertical="center" wrapText="1"/>
      <protection locked="0"/>
    </xf>
    <xf numFmtId="0" fontId="53" fillId="13" borderId="1" xfId="0" applyFont="1" applyFill="1" applyBorder="1"/>
    <xf numFmtId="0" fontId="55" fillId="0" borderId="0" xfId="0" applyFont="1"/>
    <xf numFmtId="0" fontId="56" fillId="13" borderId="1" xfId="0" applyFont="1" applyFill="1" applyBorder="1"/>
    <xf numFmtId="0" fontId="57" fillId="3" borderId="64" xfId="0" applyFont="1" applyFill="1" applyBorder="1" applyAlignment="1">
      <alignment horizontal="center" vertical="center" wrapText="1" readingOrder="1"/>
    </xf>
    <xf numFmtId="0" fontId="57" fillId="3" borderId="65" xfId="0" applyFont="1" applyFill="1" applyBorder="1" applyAlignment="1">
      <alignment horizontal="center" vertical="center" wrapText="1" readingOrder="1"/>
    </xf>
    <xf numFmtId="0" fontId="57" fillId="13" borderId="24" xfId="0" applyFont="1" applyFill="1" applyBorder="1" applyAlignment="1">
      <alignment horizontal="center" vertical="center" wrapText="1" readingOrder="1"/>
    </xf>
    <xf numFmtId="0" fontId="58" fillId="13" borderId="24" xfId="0" applyFont="1" applyFill="1" applyBorder="1" applyAlignment="1">
      <alignment horizontal="left" vertical="center" wrapText="1" readingOrder="1"/>
    </xf>
    <xf numFmtId="9" fontId="57" fillId="13" borderId="25" xfId="0" applyNumberFormat="1" applyFont="1" applyFill="1" applyBorder="1" applyAlignment="1">
      <alignment horizontal="center" vertical="center" wrapText="1" readingOrder="1"/>
    </xf>
    <xf numFmtId="0" fontId="57" fillId="13" borderId="5" xfId="0" applyFont="1" applyFill="1" applyBorder="1" applyAlignment="1">
      <alignment horizontal="center" vertical="center" wrapText="1" readingOrder="1"/>
    </xf>
    <xf numFmtId="0" fontId="58" fillId="13" borderId="5" xfId="0" applyFont="1" applyFill="1" applyBorder="1" applyAlignment="1">
      <alignment horizontal="left" vertical="center" wrapText="1" readingOrder="1"/>
    </xf>
    <xf numFmtId="9" fontId="57" fillId="13" borderId="22" xfId="0" applyNumberFormat="1" applyFont="1" applyFill="1" applyBorder="1" applyAlignment="1">
      <alignment horizontal="center" vertical="center" wrapText="1" readingOrder="1"/>
    </xf>
    <xf numFmtId="0" fontId="58" fillId="13" borderId="22" xfId="0" applyFont="1" applyFill="1" applyBorder="1" applyAlignment="1">
      <alignment horizontal="center" vertical="center" wrapText="1" readingOrder="1"/>
    </xf>
    <xf numFmtId="0" fontId="57" fillId="13" borderId="73" xfId="0" applyFont="1" applyFill="1" applyBorder="1" applyAlignment="1">
      <alignment horizontal="center" vertical="center" wrapText="1" readingOrder="1"/>
    </xf>
    <xf numFmtId="0" fontId="58" fillId="13" borderId="73" xfId="0" applyFont="1" applyFill="1" applyBorder="1" applyAlignment="1">
      <alignment horizontal="left" vertical="center" wrapText="1" readingOrder="1"/>
    </xf>
    <xf numFmtId="0" fontId="58" fillId="13" borderId="30" xfId="0" applyFont="1" applyFill="1" applyBorder="1" applyAlignment="1">
      <alignment horizontal="center" vertical="center" wrapText="1" readingOrder="1"/>
    </xf>
    <xf numFmtId="0" fontId="59" fillId="13" borderId="1" xfId="0" applyFont="1" applyFill="1" applyBorder="1"/>
    <xf numFmtId="0" fontId="4" fillId="0" borderId="78" xfId="0" applyFont="1" applyBorder="1" applyAlignment="1">
      <alignment horizontal="center" vertical="center"/>
    </xf>
    <xf numFmtId="0" fontId="4" fillId="0" borderId="77" xfId="0" applyFont="1" applyBorder="1" applyAlignment="1">
      <alignment horizontal="left" vertical="center" wrapText="1"/>
    </xf>
    <xf numFmtId="0" fontId="49" fillId="0" borderId="78" xfId="0" applyFont="1" applyBorder="1" applyAlignment="1">
      <alignment horizontal="left" vertical="center" wrapText="1"/>
    </xf>
    <xf numFmtId="0" fontId="49" fillId="0" borderId="77" xfId="0" applyFont="1" applyBorder="1" applyAlignment="1">
      <alignment horizontal="left" vertical="center" wrapText="1"/>
    </xf>
    <xf numFmtId="0" fontId="4" fillId="0" borderId="77" xfId="0" applyFont="1" applyBorder="1" applyAlignment="1">
      <alignment horizontal="center" vertical="center" wrapText="1"/>
    </xf>
    <xf numFmtId="0" fontId="4" fillId="0" borderId="77" xfId="0" applyFont="1" applyBorder="1" applyAlignment="1">
      <alignment horizontal="center" vertical="center" textRotation="90"/>
    </xf>
    <xf numFmtId="9" fontId="4" fillId="0" borderId="78" xfId="1" applyFont="1" applyBorder="1" applyAlignment="1">
      <alignment horizontal="center" vertical="center"/>
    </xf>
    <xf numFmtId="0" fontId="4" fillId="0" borderId="80" xfId="0" applyFont="1" applyBorder="1" applyAlignment="1">
      <alignment horizontal="center" vertical="center" wrapText="1"/>
    </xf>
    <xf numFmtId="0" fontId="49" fillId="0" borderId="77" xfId="0" applyFont="1" applyBorder="1" applyAlignment="1">
      <alignment wrapText="1"/>
    </xf>
    <xf numFmtId="1" fontId="4" fillId="0" borderId="77" xfId="0" applyNumberFormat="1" applyFont="1" applyBorder="1" applyAlignment="1">
      <alignment horizontal="center" vertical="center"/>
    </xf>
    <xf numFmtId="9" fontId="4" fillId="0" borderId="78" xfId="1" applyFont="1" applyFill="1" applyBorder="1" applyAlignment="1">
      <alignment horizontal="center" vertical="center"/>
    </xf>
    <xf numFmtId="0" fontId="49" fillId="0" borderId="77" xfId="0" applyFont="1" applyBorder="1"/>
    <xf numFmtId="0" fontId="49" fillId="0" borderId="77" xfId="0" applyFont="1" applyBorder="1" applyAlignment="1">
      <alignment vertical="center"/>
    </xf>
    <xf numFmtId="0" fontId="4" fillId="0" borderId="80" xfId="0" applyFont="1" applyBorder="1" applyAlignment="1">
      <alignment horizontal="left" vertical="center" wrapText="1"/>
    </xf>
    <xf numFmtId="0" fontId="4" fillId="0" borderId="80" xfId="0" applyFont="1" applyBorder="1" applyAlignment="1">
      <alignment vertical="center" wrapText="1"/>
    </xf>
    <xf numFmtId="9" fontId="4" fillId="9" borderId="78" xfId="0" applyNumberFormat="1" applyFont="1" applyFill="1" applyBorder="1" applyAlignment="1">
      <alignment horizontal="center" vertical="center"/>
    </xf>
    <xf numFmtId="9" fontId="4" fillId="0" borderId="80" xfId="0" applyNumberFormat="1" applyFont="1" applyBorder="1" applyAlignment="1">
      <alignment horizontal="center" vertical="center"/>
    </xf>
    <xf numFmtId="9" fontId="4" fillId="0" borderId="78" xfId="0" applyNumberFormat="1" applyFont="1" applyBorder="1" applyAlignment="1">
      <alignment horizontal="center" vertical="center"/>
    </xf>
    <xf numFmtId="0" fontId="4" fillId="0" borderId="77" xfId="0" applyFont="1" applyBorder="1" applyAlignment="1">
      <alignment wrapText="1"/>
    </xf>
    <xf numFmtId="9" fontId="4" fillId="28" borderId="78" xfId="1" applyFont="1" applyFill="1" applyBorder="1" applyAlignment="1">
      <alignment horizontal="center" vertical="center"/>
    </xf>
    <xf numFmtId="9" fontId="4" fillId="0" borderId="80" xfId="1" applyFont="1" applyBorder="1" applyAlignment="1">
      <alignment horizontal="center" vertical="center"/>
    </xf>
    <xf numFmtId="0" fontId="49" fillId="0" borderId="77" xfId="0" applyFont="1" applyBorder="1" applyAlignment="1">
      <alignment horizontal="center" vertical="center" wrapText="1"/>
    </xf>
    <xf numFmtId="0" fontId="4" fillId="0" borderId="77" xfId="0" applyFont="1" applyBorder="1"/>
    <xf numFmtId="0" fontId="6" fillId="6" borderId="77" xfId="0" applyFont="1" applyFill="1" applyBorder="1" applyAlignment="1">
      <alignment horizontal="center" vertical="center"/>
    </xf>
    <xf numFmtId="0" fontId="6" fillId="6" borderId="77" xfId="0" applyFont="1" applyFill="1" applyBorder="1" applyAlignment="1">
      <alignment horizontal="center" vertical="center" wrapText="1"/>
    </xf>
    <xf numFmtId="0" fontId="4" fillId="0" borderId="77" xfId="0" applyFont="1" applyBorder="1" applyAlignment="1">
      <alignment horizontal="center" vertical="center"/>
    </xf>
    <xf numFmtId="0" fontId="4" fillId="0" borderId="77" xfId="0" applyFont="1" applyBorder="1" applyAlignment="1">
      <alignment horizontal="left" vertical="center"/>
    </xf>
    <xf numFmtId="0" fontId="6" fillId="6" borderId="80" xfId="0" applyFont="1" applyFill="1" applyBorder="1" applyAlignment="1">
      <alignment horizontal="center" vertical="center"/>
    </xf>
    <xf numFmtId="0" fontId="49" fillId="0" borderId="80" xfId="2" applyBorder="1" applyAlignment="1" applyProtection="1">
      <alignment horizontal="left" vertical="center" wrapText="1"/>
      <protection locked="0"/>
    </xf>
    <xf numFmtId="0" fontId="9" fillId="0" borderId="80" xfId="0" applyFont="1" applyBorder="1" applyAlignment="1">
      <alignment vertical="center" wrapText="1"/>
    </xf>
    <xf numFmtId="0" fontId="4" fillId="0" borderId="80" xfId="0" applyFont="1" applyBorder="1" applyAlignment="1">
      <alignment horizontal="left" vertical="center"/>
    </xf>
    <xf numFmtId="0" fontId="4" fillId="0" borderId="80" xfId="2" applyFont="1" applyBorder="1" applyAlignment="1" applyProtection="1">
      <alignment horizontal="left" vertical="center" wrapText="1"/>
      <protection hidden="1"/>
    </xf>
    <xf numFmtId="0" fontId="49" fillId="0" borderId="80" xfId="2" applyBorder="1" applyAlignment="1" applyProtection="1">
      <alignment vertical="center" wrapText="1"/>
      <protection locked="0"/>
    </xf>
    <xf numFmtId="0" fontId="4" fillId="0" borderId="83" xfId="0" applyFont="1" applyBorder="1" applyAlignment="1">
      <alignment horizontal="center" vertical="center"/>
    </xf>
    <xf numFmtId="0" fontId="52" fillId="7" borderId="77" xfId="0" applyFont="1" applyFill="1" applyBorder="1" applyAlignment="1">
      <alignment horizontal="center" vertical="center" textRotation="90" wrapText="1"/>
    </xf>
    <xf numFmtId="0" fontId="47" fillId="0" borderId="77" xfId="0" applyFont="1" applyBorder="1" applyAlignment="1">
      <alignment vertical="center" wrapText="1"/>
    </xf>
    <xf numFmtId="0" fontId="52" fillId="7" borderId="78" xfId="0" applyFont="1" applyFill="1" applyBorder="1" applyAlignment="1">
      <alignment horizontal="center" vertical="center" textRotation="90" wrapText="1"/>
    </xf>
    <xf numFmtId="0" fontId="49" fillId="0" borderId="79" xfId="2" applyBorder="1" applyAlignment="1" applyProtection="1">
      <alignment horizontal="left" vertical="center" wrapText="1"/>
      <protection locked="0"/>
    </xf>
    <xf numFmtId="0" fontId="4" fillId="0" borderId="78" xfId="0" applyFont="1" applyBorder="1" applyAlignment="1">
      <alignment horizontal="center" vertical="center" wrapText="1"/>
    </xf>
    <xf numFmtId="0" fontId="47" fillId="0" borderId="79" xfId="0" applyFont="1" applyBorder="1" applyAlignment="1">
      <alignment vertical="center" wrapText="1"/>
    </xf>
    <xf numFmtId="0" fontId="9" fillId="0" borderId="77" xfId="0" applyFont="1" applyBorder="1" applyAlignment="1">
      <alignment horizontal="left" vertical="center" wrapText="1"/>
    </xf>
    <xf numFmtId="0" fontId="47" fillId="0" borderId="77" xfId="0" applyFont="1" applyBorder="1" applyAlignment="1">
      <alignment horizontal="left" vertical="center" wrapText="1"/>
    </xf>
    <xf numFmtId="0" fontId="9" fillId="0" borderId="79" xfId="0" applyFont="1" applyBorder="1" applyAlignment="1">
      <alignment horizontal="left" vertical="center" wrapText="1"/>
    </xf>
    <xf numFmtId="0" fontId="11" fillId="0" borderId="79" xfId="0" applyFont="1" applyBorder="1" applyAlignment="1">
      <alignment horizontal="left" vertical="center" wrapText="1"/>
    </xf>
    <xf numFmtId="0" fontId="4" fillId="0" borderId="79" xfId="0" applyFont="1" applyBorder="1" applyAlignment="1">
      <alignment horizontal="left" vertical="center" wrapText="1"/>
    </xf>
    <xf numFmtId="0" fontId="51" fillId="0" borderId="79" xfId="2" applyFont="1" applyBorder="1" applyAlignment="1">
      <alignment horizontal="left" vertical="center" wrapText="1"/>
    </xf>
    <xf numFmtId="0" fontId="4" fillId="0" borderId="80" xfId="0" applyFont="1" applyBorder="1" applyAlignment="1">
      <alignment horizontal="center" vertical="center"/>
    </xf>
    <xf numFmtId="9" fontId="4" fillId="0" borderId="80" xfId="0" applyNumberFormat="1" applyFont="1" applyBorder="1" applyAlignment="1">
      <alignment horizontal="center"/>
    </xf>
    <xf numFmtId="0" fontId="6" fillId="12" borderId="77" xfId="0" applyFont="1" applyFill="1" applyBorder="1" applyAlignment="1">
      <alignment horizontal="center" vertical="center" wrapText="1"/>
    </xf>
    <xf numFmtId="0" fontId="4" fillId="0" borderId="78" xfId="0" applyFont="1" applyBorder="1" applyAlignment="1">
      <alignment vertical="center" wrapText="1"/>
    </xf>
    <xf numFmtId="9" fontId="6" fillId="12" borderId="80" xfId="0" applyNumberFormat="1" applyFont="1" applyFill="1" applyBorder="1" applyAlignment="1">
      <alignment horizontal="center" vertical="center" wrapText="1"/>
    </xf>
    <xf numFmtId="0" fontId="6" fillId="9" borderId="78" xfId="0" applyFont="1" applyFill="1" applyBorder="1" applyAlignment="1">
      <alignment horizontal="center" vertical="center" wrapText="1"/>
    </xf>
    <xf numFmtId="0" fontId="6" fillId="9" borderId="80" xfId="0" applyFont="1" applyFill="1" applyBorder="1" applyAlignment="1">
      <alignment horizontal="center" vertical="center" wrapText="1"/>
    </xf>
    <xf numFmtId="0" fontId="6" fillId="3" borderId="77" xfId="0" applyFont="1" applyFill="1" applyBorder="1" applyAlignment="1">
      <alignment horizontal="center" vertical="center"/>
    </xf>
    <xf numFmtId="0" fontId="4" fillId="0" borderId="77" xfId="0" applyFont="1" applyBorder="1" applyAlignment="1">
      <alignment vertical="center"/>
    </xf>
    <xf numFmtId="0" fontId="49" fillId="27" borderId="78" xfId="2" applyFill="1" applyBorder="1" applyAlignment="1" applyProtection="1">
      <alignment vertical="center" wrapText="1"/>
      <protection locked="0"/>
    </xf>
    <xf numFmtId="0" fontId="6" fillId="3" borderId="80" xfId="0" applyFont="1" applyFill="1" applyBorder="1" applyAlignment="1">
      <alignment vertical="center"/>
    </xf>
    <xf numFmtId="9" fontId="4" fillId="0" borderId="80" xfId="1" applyFont="1" applyFill="1" applyBorder="1" applyAlignment="1">
      <alignment horizontal="center" vertical="center"/>
    </xf>
    <xf numFmtId="0" fontId="6" fillId="4" borderId="78" xfId="0" applyFont="1" applyFill="1" applyBorder="1" applyAlignment="1">
      <alignment vertical="center" wrapText="1"/>
    </xf>
    <xf numFmtId="0" fontId="6" fillId="4" borderId="80" xfId="0" applyFont="1" applyFill="1" applyBorder="1" applyAlignment="1">
      <alignment horizontal="center" vertical="center" wrapText="1"/>
    </xf>
    <xf numFmtId="17" fontId="49" fillId="0" borderId="77" xfId="0" applyNumberFormat="1" applyFont="1" applyBorder="1" applyAlignment="1">
      <alignment horizontal="center" vertical="center"/>
    </xf>
    <xf numFmtId="17" fontId="49" fillId="0" borderId="77" xfId="0" applyNumberFormat="1" applyFont="1" applyBorder="1"/>
    <xf numFmtId="0" fontId="6" fillId="5" borderId="81" xfId="0" applyFont="1" applyFill="1" applyBorder="1" applyAlignment="1">
      <alignment horizontal="center" vertical="center" wrapText="1"/>
    </xf>
    <xf numFmtId="0" fontId="6" fillId="5" borderId="85" xfId="0" applyFont="1" applyFill="1" applyBorder="1" applyAlignment="1">
      <alignment horizontal="center" vertical="center" wrapText="1"/>
    </xf>
    <xf numFmtId="0" fontId="4" fillId="0" borderId="79" xfId="0" applyFont="1" applyBorder="1" applyAlignment="1">
      <alignment vertical="center"/>
    </xf>
    <xf numFmtId="0" fontId="1" fillId="0" borderId="77" xfId="0" applyFont="1" applyBorder="1" applyAlignment="1">
      <alignment vertical="center" wrapText="1"/>
    </xf>
    <xf numFmtId="0" fontId="1" fillId="0" borderId="77" xfId="0" applyFont="1" applyBorder="1" applyAlignment="1">
      <alignment wrapText="1"/>
    </xf>
    <xf numFmtId="9" fontId="4" fillId="9" borderId="77" xfId="0" applyNumberFormat="1" applyFont="1" applyFill="1" applyBorder="1" applyAlignment="1">
      <alignment horizontal="center" vertical="center"/>
    </xf>
    <xf numFmtId="0" fontId="1" fillId="0" borderId="0" xfId="0" applyFont="1" applyAlignment="1">
      <alignment wrapText="1"/>
    </xf>
    <xf numFmtId="0" fontId="6" fillId="3" borderId="77" xfId="0" applyFont="1" applyFill="1" applyBorder="1" applyAlignment="1">
      <alignment vertical="center"/>
    </xf>
    <xf numFmtId="0" fontId="49" fillId="0" borderId="80" xfId="0" applyFont="1" applyBorder="1" applyAlignment="1">
      <alignment horizontal="center" vertical="center" wrapText="1"/>
    </xf>
    <xf numFmtId="0" fontId="1" fillId="0" borderId="0" xfId="0" applyFont="1" applyAlignment="1">
      <alignment vertical="center"/>
    </xf>
    <xf numFmtId="14" fontId="4" fillId="0" borderId="77" xfId="0" applyNumberFormat="1" applyFont="1" applyBorder="1" applyAlignment="1">
      <alignment horizontal="center" vertical="center"/>
    </xf>
    <xf numFmtId="14" fontId="49" fillId="0" borderId="77" xfId="0" applyNumberFormat="1" applyFont="1" applyBorder="1" applyAlignment="1">
      <alignment horizontal="center" vertical="center"/>
    </xf>
    <xf numFmtId="0" fontId="4" fillId="0" borderId="0" xfId="0" applyFont="1" applyAlignment="1">
      <alignment wrapText="1"/>
    </xf>
    <xf numFmtId="0" fontId="61" fillId="0" borderId="73" xfId="0" applyFont="1" applyBorder="1" applyAlignment="1">
      <alignment vertical="center" wrapText="1"/>
    </xf>
    <xf numFmtId="0" fontId="61" fillId="0" borderId="73" xfId="0" applyFont="1" applyBorder="1" applyAlignment="1">
      <alignment horizontal="left" vertical="center" wrapText="1"/>
    </xf>
    <xf numFmtId="17" fontId="61" fillId="0" borderId="30" xfId="0" applyNumberFormat="1" applyFont="1" applyBorder="1"/>
    <xf numFmtId="0" fontId="61" fillId="0" borderId="19" xfId="0" applyFont="1" applyBorder="1" applyAlignment="1">
      <alignment vertical="center" wrapText="1"/>
    </xf>
    <xf numFmtId="0" fontId="61" fillId="0" borderId="5" xfId="0" applyFont="1" applyBorder="1" applyAlignment="1">
      <alignment horizontal="left" vertical="center"/>
    </xf>
    <xf numFmtId="0" fontId="61" fillId="0" borderId="5" xfId="0" applyFont="1" applyBorder="1"/>
    <xf numFmtId="0" fontId="62" fillId="0" borderId="0" xfId="0" applyFont="1"/>
    <xf numFmtId="0" fontId="61" fillId="0" borderId="22" xfId="0" applyFont="1" applyBorder="1" applyAlignment="1">
      <alignment vertical="center"/>
    </xf>
    <xf numFmtId="9" fontId="4" fillId="9" borderId="77" xfId="0" applyNumberFormat="1" applyFont="1" applyFill="1" applyBorder="1" applyAlignment="1">
      <alignment horizontal="left" vertical="center"/>
    </xf>
    <xf numFmtId="0" fontId="4" fillId="0" borderId="77" xfId="0" applyFont="1" applyBorder="1" applyAlignment="1">
      <alignment horizontal="left" vertical="center" textRotation="90"/>
    </xf>
    <xf numFmtId="0" fontId="63" fillId="29" borderId="77" xfId="0" applyFont="1" applyFill="1" applyBorder="1" applyAlignment="1">
      <alignment horizontal="center" vertical="center" wrapText="1"/>
    </xf>
    <xf numFmtId="0" fontId="64" fillId="0" borderId="77" xfId="0" applyFont="1" applyBorder="1" applyAlignment="1">
      <alignment horizontal="center" vertical="center" wrapText="1"/>
    </xf>
    <xf numFmtId="0" fontId="65" fillId="0" borderId="77" xfId="0" applyFont="1" applyBorder="1" applyAlignment="1">
      <alignment vertical="center" wrapText="1"/>
    </xf>
    <xf numFmtId="0" fontId="66" fillId="29" borderId="77" xfId="0" applyFont="1" applyFill="1" applyBorder="1" applyAlignment="1">
      <alignment horizontal="center" vertical="center" wrapText="1"/>
    </xf>
    <xf numFmtId="0" fontId="65" fillId="0" borderId="77" xfId="0" applyFont="1" applyBorder="1" applyAlignment="1">
      <alignment horizontal="center" vertical="center" wrapText="1"/>
    </xf>
    <xf numFmtId="0" fontId="65" fillId="31" borderId="77" xfId="0" applyFont="1" applyFill="1" applyBorder="1" applyAlignment="1">
      <alignment horizontal="center" vertical="center" wrapText="1"/>
    </xf>
    <xf numFmtId="0" fontId="4" fillId="0" borderId="78" xfId="2" applyFont="1" applyBorder="1" applyAlignment="1" applyProtection="1">
      <alignment vertical="center" wrapText="1"/>
      <protection locked="0"/>
    </xf>
    <xf numFmtId="0" fontId="2" fillId="0" borderId="76" xfId="0" applyFont="1" applyBorder="1"/>
    <xf numFmtId="0" fontId="49" fillId="0" borderId="78" xfId="0" applyFont="1" applyBorder="1" applyAlignment="1">
      <alignment horizontal="center" vertical="center" wrapText="1"/>
    </xf>
    <xf numFmtId="0" fontId="49" fillId="0" borderId="77" xfId="2" applyBorder="1" applyAlignment="1" applyProtection="1">
      <alignment horizontal="justify" vertical="center" wrapText="1"/>
      <protection locked="0"/>
    </xf>
    <xf numFmtId="0" fontId="49" fillId="0" borderId="83" xfId="0" applyFont="1" applyBorder="1" applyAlignment="1">
      <alignment horizontal="center" vertical="center"/>
    </xf>
    <xf numFmtId="0" fontId="49" fillId="0" borderId="80" xfId="0" applyFont="1" applyBorder="1" applyAlignment="1">
      <alignment horizontal="center" vertical="center"/>
    </xf>
    <xf numFmtId="0" fontId="6" fillId="33" borderId="83" xfId="0" applyFont="1" applyFill="1" applyBorder="1" applyAlignment="1">
      <alignment horizontal="center" vertical="center" wrapText="1"/>
    </xf>
    <xf numFmtId="0" fontId="6" fillId="33" borderId="77" xfId="0" applyFont="1" applyFill="1" applyBorder="1" applyAlignment="1">
      <alignment horizontal="center" vertical="center" wrapText="1"/>
    </xf>
    <xf numFmtId="9" fontId="6" fillId="33" borderId="80" xfId="0" applyNumberFormat="1" applyFont="1" applyFill="1" applyBorder="1" applyAlignment="1">
      <alignment horizontal="center" vertical="center"/>
    </xf>
    <xf numFmtId="0" fontId="6" fillId="35" borderId="78" xfId="0" applyFont="1" applyFill="1" applyBorder="1" applyAlignment="1">
      <alignment horizontal="center" vertical="center" wrapText="1"/>
    </xf>
    <xf numFmtId="0" fontId="6" fillId="35" borderId="77" xfId="0" applyFont="1" applyFill="1" applyBorder="1" applyAlignment="1">
      <alignment horizontal="center" vertical="center" wrapText="1"/>
    </xf>
    <xf numFmtId="0" fontId="4" fillId="27" borderId="77" xfId="0" applyFont="1" applyFill="1" applyBorder="1" applyAlignment="1">
      <alignment vertical="center" wrapText="1"/>
    </xf>
    <xf numFmtId="0" fontId="1" fillId="0" borderId="76" xfId="0" applyFont="1" applyBorder="1" applyAlignment="1">
      <alignment vertical="center" wrapText="1"/>
    </xf>
    <xf numFmtId="0" fontId="4" fillId="0" borderId="76" xfId="0" applyFont="1" applyBorder="1" applyAlignment="1">
      <alignment vertical="center" wrapText="1"/>
    </xf>
    <xf numFmtId="0" fontId="71" fillId="0" borderId="76" xfId="0" applyFont="1" applyBorder="1"/>
    <xf numFmtId="0" fontId="4" fillId="0" borderId="79" xfId="0" applyFont="1" applyBorder="1" applyAlignment="1">
      <alignment horizontal="center" vertical="center" wrapText="1"/>
    </xf>
    <xf numFmtId="0" fontId="69" fillId="37" borderId="77" xfId="0" applyFont="1" applyFill="1" applyBorder="1" applyAlignment="1">
      <alignment horizontal="center" vertical="center"/>
    </xf>
    <xf numFmtId="14" fontId="70" fillId="0" borderId="77" xfId="0" applyNumberFormat="1" applyFont="1" applyBorder="1" applyAlignment="1">
      <alignment horizontal="center" vertical="center"/>
    </xf>
    <xf numFmtId="0" fontId="70" fillId="0" borderId="77" xfId="0" applyFont="1" applyBorder="1" applyAlignment="1">
      <alignment horizontal="center" vertical="center"/>
    </xf>
    <xf numFmtId="0" fontId="60" fillId="0" borderId="77" xfId="0" applyFont="1" applyBorder="1" applyAlignment="1">
      <alignment horizontal="center" vertical="center"/>
    </xf>
    <xf numFmtId="0" fontId="6" fillId="6" borderId="88" xfId="0" applyFont="1" applyFill="1" applyBorder="1" applyAlignment="1">
      <alignment horizontal="center" vertical="center" textRotation="90"/>
    </xf>
    <xf numFmtId="0" fontId="6" fillId="6" borderId="87" xfId="0" applyFont="1" applyFill="1" applyBorder="1" applyAlignment="1">
      <alignment horizontal="center" vertical="center" textRotation="90"/>
    </xf>
    <xf numFmtId="0" fontId="6" fillId="6" borderId="89" xfId="0" applyFont="1" applyFill="1" applyBorder="1" applyAlignment="1">
      <alignment horizontal="center" vertical="center" textRotation="90"/>
    </xf>
    <xf numFmtId="0" fontId="6" fillId="6" borderId="81" xfId="0" applyFont="1" applyFill="1" applyBorder="1" applyAlignment="1">
      <alignment horizontal="center" vertical="center"/>
    </xf>
    <xf numFmtId="0" fontId="2" fillId="0" borderId="81" xfId="0" applyFont="1" applyBorder="1"/>
    <xf numFmtId="0" fontId="2" fillId="0" borderId="82" xfId="0" applyFont="1" applyBorder="1"/>
    <xf numFmtId="0" fontId="2" fillId="0" borderId="77" xfId="0" applyFont="1" applyBorder="1"/>
    <xf numFmtId="0" fontId="2" fillId="0" borderId="80" xfId="0" applyFont="1" applyBorder="1"/>
    <xf numFmtId="0" fontId="6" fillId="7" borderId="84" xfId="0" applyFont="1" applyFill="1" applyBorder="1" applyAlignment="1">
      <alignment horizontal="center" vertical="center" wrapText="1"/>
    </xf>
    <xf numFmtId="0" fontId="2" fillId="0" borderId="85" xfId="0" applyFont="1" applyBorder="1"/>
    <xf numFmtId="0" fontId="8" fillId="7" borderId="78" xfId="0" applyFont="1" applyFill="1" applyBorder="1" applyAlignment="1">
      <alignment horizontal="center" vertical="center" wrapText="1"/>
    </xf>
    <xf numFmtId="0" fontId="1" fillId="0" borderId="2" xfId="0" applyFont="1" applyBorder="1" applyAlignment="1">
      <alignment horizontal="center"/>
    </xf>
    <xf numFmtId="0" fontId="2" fillId="0" borderId="3" xfId="0" applyFont="1" applyBorder="1"/>
    <xf numFmtId="0" fontId="2" fillId="0" borderId="6" xfId="0" applyFont="1" applyBorder="1"/>
    <xf numFmtId="0" fontId="2" fillId="0" borderId="7" xfId="0" applyFont="1" applyBorder="1"/>
    <xf numFmtId="0" fontId="2" fillId="0" borderId="10" xfId="0" applyFont="1" applyBorder="1"/>
    <xf numFmtId="0" fontId="2" fillId="0" borderId="11" xfId="0" applyFont="1" applyBorder="1"/>
    <xf numFmtId="0" fontId="3" fillId="0" borderId="4"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center"/>
    </xf>
    <xf numFmtId="0" fontId="0" fillId="0" borderId="0" xfId="0" applyAlignment="1">
      <alignment horizontal="center"/>
    </xf>
    <xf numFmtId="0" fontId="2" fillId="0" borderId="7" xfId="0"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xf numFmtId="0" fontId="6" fillId="35" borderId="78" xfId="0" applyFont="1" applyFill="1" applyBorder="1" applyAlignment="1">
      <alignment horizontal="center" vertical="center" wrapText="1"/>
    </xf>
    <xf numFmtId="0" fontId="2" fillId="36" borderId="77" xfId="0" applyFont="1" applyFill="1" applyBorder="1"/>
    <xf numFmtId="0" fontId="6" fillId="12" borderId="77" xfId="0" applyFont="1" applyFill="1" applyBorder="1" applyAlignment="1">
      <alignment horizontal="center" vertical="center" wrapText="1"/>
    </xf>
    <xf numFmtId="0" fontId="6" fillId="5" borderId="81"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7" fillId="33" borderId="86" xfId="0" applyFont="1" applyFill="1" applyBorder="1" applyAlignment="1">
      <alignment horizontal="center" vertical="center" wrapText="1"/>
    </xf>
    <xf numFmtId="0" fontId="2" fillId="34" borderId="81" xfId="0" applyFont="1" applyFill="1" applyBorder="1"/>
    <xf numFmtId="0" fontId="2" fillId="34" borderId="82" xfId="0" applyFont="1" applyFill="1" applyBorder="1"/>
    <xf numFmtId="0" fontId="7" fillId="8" borderId="84" xfId="0" applyFont="1" applyFill="1" applyBorder="1" applyAlignment="1">
      <alignment horizontal="center" vertical="center" wrapText="1"/>
    </xf>
    <xf numFmtId="0" fontId="6" fillId="9" borderId="84" xfId="0" applyFont="1" applyFill="1" applyBorder="1" applyAlignment="1">
      <alignment horizontal="center" vertical="center" wrapText="1"/>
    </xf>
    <xf numFmtId="0" fontId="2" fillId="0" borderId="78" xfId="0" applyFont="1" applyBorder="1"/>
    <xf numFmtId="0" fontId="6" fillId="33" borderId="83" xfId="0" applyFont="1" applyFill="1" applyBorder="1" applyAlignment="1">
      <alignment horizontal="center" vertical="center" wrapText="1"/>
    </xf>
    <xf numFmtId="0" fontId="2" fillId="34" borderId="77" xfId="0" applyFont="1" applyFill="1" applyBorder="1"/>
    <xf numFmtId="0" fontId="2" fillId="34" borderId="80" xfId="0" applyFont="1" applyFill="1" applyBorder="1"/>
    <xf numFmtId="0" fontId="6" fillId="5" borderId="94" xfId="0" applyFont="1" applyFill="1" applyBorder="1" applyAlignment="1">
      <alignment horizontal="center" vertical="center" wrapText="1"/>
    </xf>
    <xf numFmtId="0" fontId="6" fillId="5" borderId="95" xfId="0" applyFont="1" applyFill="1" applyBorder="1" applyAlignment="1">
      <alignment horizontal="center" vertical="center" wrapText="1"/>
    </xf>
    <xf numFmtId="0" fontId="6" fillId="5" borderId="96" xfId="0" applyFont="1" applyFill="1" applyBorder="1" applyAlignment="1">
      <alignment horizontal="center" vertical="center" wrapText="1"/>
    </xf>
    <xf numFmtId="0" fontId="6" fillId="7" borderId="97" xfId="0" applyFont="1" applyFill="1" applyBorder="1" applyAlignment="1">
      <alignment horizontal="center" vertical="center" wrapText="1"/>
    </xf>
    <xf numFmtId="0" fontId="6" fillId="7" borderId="96" xfId="0" applyFont="1" applyFill="1" applyBorder="1" applyAlignment="1">
      <alignment horizontal="center" vertical="center" wrapText="1"/>
    </xf>
    <xf numFmtId="0" fontId="6" fillId="7" borderId="98" xfId="0" applyFont="1" applyFill="1" applyBorder="1" applyAlignment="1">
      <alignment horizontal="center" vertical="center" wrapText="1"/>
    </xf>
    <xf numFmtId="0" fontId="6" fillId="7" borderId="99" xfId="0" applyFont="1" applyFill="1" applyBorder="1" applyAlignment="1">
      <alignment horizontal="center" vertical="center" wrapText="1"/>
    </xf>
    <xf numFmtId="0" fontId="1" fillId="0" borderId="8" xfId="0" applyFont="1" applyBorder="1" applyAlignment="1">
      <alignment horizontal="center" vertical="center" wrapText="1"/>
    </xf>
    <xf numFmtId="0" fontId="2" fillId="0" borderId="9" xfId="0" applyFont="1" applyBorder="1"/>
    <xf numFmtId="0" fontId="6" fillId="10" borderId="84" xfId="0" applyFont="1" applyFill="1" applyBorder="1" applyAlignment="1">
      <alignment horizontal="center" vertical="center" wrapText="1"/>
    </xf>
    <xf numFmtId="0" fontId="6" fillId="5" borderId="84" xfId="0" applyFont="1" applyFill="1" applyBorder="1" applyAlignment="1">
      <alignment horizontal="center" vertical="center"/>
    </xf>
    <xf numFmtId="0" fontId="6" fillId="3" borderId="84"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8" fillId="10" borderId="78" xfId="0" applyFont="1" applyFill="1" applyBorder="1" applyAlignment="1">
      <alignment horizontal="center" textRotation="90"/>
    </xf>
    <xf numFmtId="0" fontId="8" fillId="10" borderId="77" xfId="0" applyFont="1" applyFill="1" applyBorder="1" applyAlignment="1">
      <alignment horizontal="center" textRotation="90"/>
    </xf>
    <xf numFmtId="0" fontId="6" fillId="11" borderId="82" xfId="0" applyFont="1" applyFill="1" applyBorder="1" applyAlignment="1">
      <alignment horizontal="center" vertical="center" wrapText="1"/>
    </xf>
    <xf numFmtId="0" fontId="6" fillId="11" borderId="80" xfId="0" applyFont="1" applyFill="1" applyBorder="1" applyAlignment="1">
      <alignment horizontal="center" vertical="center" wrapText="1"/>
    </xf>
    <xf numFmtId="0" fontId="6" fillId="3" borderId="81" xfId="0" applyFont="1" applyFill="1" applyBorder="1" applyAlignment="1">
      <alignment horizontal="center" vertical="center"/>
    </xf>
    <xf numFmtId="0" fontId="6" fillId="3" borderId="77" xfId="0" applyFont="1" applyFill="1" applyBorder="1" applyAlignment="1">
      <alignment horizontal="center" vertical="center"/>
    </xf>
    <xf numFmtId="0" fontId="6" fillId="4" borderId="84" xfId="0" applyFont="1" applyFill="1" applyBorder="1" applyAlignment="1">
      <alignment horizontal="center" vertical="center"/>
    </xf>
    <xf numFmtId="0" fontId="6" fillId="4" borderId="82"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80" xfId="0" applyFont="1" applyFill="1" applyBorder="1" applyAlignment="1">
      <alignment horizontal="center" vertical="center"/>
    </xf>
    <xf numFmtId="0" fontId="8" fillId="3" borderId="90" xfId="0" applyFont="1" applyFill="1" applyBorder="1" applyAlignment="1">
      <alignment horizontal="center" vertical="center" wrapText="1"/>
    </xf>
    <xf numFmtId="0" fontId="8" fillId="3" borderId="91"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8" fillId="3" borderId="93" xfId="0" applyFont="1" applyFill="1" applyBorder="1" applyAlignment="1">
      <alignment horizontal="center" vertical="center" wrapText="1"/>
    </xf>
    <xf numFmtId="0" fontId="60" fillId="0" borderId="100" xfId="0" applyFont="1" applyBorder="1" applyAlignment="1">
      <alignment horizontal="left" vertical="center"/>
    </xf>
    <xf numFmtId="0" fontId="60" fillId="0" borderId="76" xfId="0" applyFont="1" applyBorder="1" applyAlignment="1">
      <alignment horizontal="left" vertical="center"/>
    </xf>
    <xf numFmtId="0" fontId="14" fillId="0" borderId="0" xfId="0" applyFont="1" applyAlignment="1">
      <alignment horizontal="center" vertical="center"/>
    </xf>
    <xf numFmtId="0" fontId="0" fillId="0" borderId="0" xfId="0"/>
    <xf numFmtId="0" fontId="20" fillId="0" borderId="0" xfId="0" applyFont="1" applyAlignment="1">
      <alignment horizontal="center" vertical="center"/>
    </xf>
    <xf numFmtId="0" fontId="36" fillId="21" borderId="42" xfId="0" applyFont="1" applyFill="1" applyBorder="1" applyAlignment="1">
      <alignment horizontal="center" vertical="center" wrapText="1" readingOrder="1"/>
    </xf>
    <xf numFmtId="0" fontId="2" fillId="0" borderId="16" xfId="0" applyFont="1" applyBorder="1"/>
    <xf numFmtId="0" fontId="2" fillId="0" borderId="38" xfId="0" applyFont="1" applyBorder="1"/>
    <xf numFmtId="0" fontId="2" fillId="0" borderId="48" xfId="0" applyFont="1" applyBorder="1"/>
    <xf numFmtId="0" fontId="36" fillId="22" borderId="13" xfId="0" applyFont="1" applyFill="1" applyBorder="1" applyAlignment="1">
      <alignment horizontal="center" wrapText="1" readingOrder="1"/>
    </xf>
    <xf numFmtId="0" fontId="2" fillId="0" borderId="15" xfId="0" applyFont="1" applyBorder="1"/>
    <xf numFmtId="0" fontId="2" fillId="0" borderId="47" xfId="0" applyFont="1" applyBorder="1"/>
    <xf numFmtId="0" fontId="2" fillId="0" borderId="40" xfId="0" applyFont="1" applyBorder="1"/>
    <xf numFmtId="0" fontId="36" fillId="22" borderId="42" xfId="0" applyFont="1" applyFill="1" applyBorder="1" applyAlignment="1">
      <alignment horizontal="center" wrapText="1" readingOrder="1"/>
    </xf>
    <xf numFmtId="0" fontId="36" fillId="23" borderId="34" xfId="0" applyFont="1" applyFill="1" applyBorder="1" applyAlignment="1">
      <alignment horizontal="center" wrapText="1" readingOrder="1"/>
    </xf>
    <xf numFmtId="0" fontId="2" fillId="0" borderId="36" xfId="0" applyFont="1" applyBorder="1"/>
    <xf numFmtId="0" fontId="2" fillId="0" borderId="41" xfId="0" applyFont="1" applyBorder="1"/>
    <xf numFmtId="0" fontId="36" fillId="21" borderId="51" xfId="0" applyFont="1" applyFill="1" applyBorder="1" applyAlignment="1">
      <alignment horizontal="center" vertical="center" wrapText="1" readingOrder="1"/>
    </xf>
    <xf numFmtId="0" fontId="36" fillId="21" borderId="34" xfId="0" applyFont="1" applyFill="1" applyBorder="1" applyAlignment="1">
      <alignment horizontal="center" vertical="center" wrapText="1" readingOrder="1"/>
    </xf>
    <xf numFmtId="0" fontId="36" fillId="22" borderId="51" xfId="0" applyFont="1" applyFill="1" applyBorder="1" applyAlignment="1">
      <alignment horizontal="center" wrapText="1" readingOrder="1"/>
    </xf>
    <xf numFmtId="0" fontId="36" fillId="22" borderId="34" xfId="0" applyFont="1" applyFill="1" applyBorder="1" applyAlignment="1">
      <alignment horizontal="center" wrapText="1" readingOrder="1"/>
    </xf>
    <xf numFmtId="0" fontId="2" fillId="0" borderId="56" xfId="0" applyFont="1" applyBorder="1"/>
    <xf numFmtId="0" fontId="2" fillId="0" borderId="55" xfId="0" applyFont="1" applyBorder="1"/>
    <xf numFmtId="0" fontId="2" fillId="0" borderId="54" xfId="0" applyFont="1" applyBorder="1"/>
    <xf numFmtId="0" fontId="2" fillId="0" borderId="52" xfId="0" applyFont="1" applyBorder="1"/>
    <xf numFmtId="0" fontId="35" fillId="0" borderId="13" xfId="0" applyFont="1" applyBorder="1" applyAlignment="1">
      <alignment horizontal="center" vertical="center" wrapText="1"/>
    </xf>
    <xf numFmtId="0" fontId="2" fillId="0" borderId="14" xfId="0" applyFont="1" applyBorder="1"/>
    <xf numFmtId="0" fontId="2" fillId="0" borderId="17" xfId="0" applyFont="1" applyBorder="1"/>
    <xf numFmtId="0" fontId="2" fillId="0" borderId="53" xfId="0" applyFont="1" applyBorder="1"/>
    <xf numFmtId="0" fontId="36" fillId="23" borderId="13" xfId="0" applyFont="1" applyFill="1" applyBorder="1" applyAlignment="1">
      <alignment horizontal="center" wrapText="1" readingOrder="1"/>
    </xf>
    <xf numFmtId="0" fontId="36" fillId="23" borderId="51" xfId="0" applyFont="1" applyFill="1" applyBorder="1" applyAlignment="1">
      <alignment horizontal="center" wrapText="1" readingOrder="1"/>
    </xf>
    <xf numFmtId="0" fontId="36" fillId="23" borderId="42" xfId="0" applyFont="1" applyFill="1" applyBorder="1" applyAlignment="1">
      <alignment horizontal="center" wrapText="1" readingOrder="1"/>
    </xf>
    <xf numFmtId="0" fontId="36" fillId="21" borderId="13" xfId="0" applyFont="1" applyFill="1" applyBorder="1" applyAlignment="1">
      <alignment horizontal="center" vertical="center" wrapText="1" readingOrder="1"/>
    </xf>
    <xf numFmtId="0" fontId="2" fillId="0" borderId="46" xfId="0" applyFont="1" applyBorder="1"/>
    <xf numFmtId="0" fontId="33" fillId="0" borderId="0" xfId="0" applyFont="1" applyAlignment="1">
      <alignment horizontal="center" vertical="center" wrapText="1"/>
    </xf>
    <xf numFmtId="0" fontId="34" fillId="20" borderId="34" xfId="0" applyFont="1" applyFill="1" applyBorder="1" applyAlignment="1">
      <alignment horizontal="center" vertical="center" wrapText="1" readingOrder="1"/>
    </xf>
    <xf numFmtId="0" fontId="2" fillId="0" borderId="35" xfId="0" applyFont="1" applyBorder="1"/>
    <xf numFmtId="0" fontId="2" fillId="0" borderId="37" xfId="0" applyFont="1" applyBorder="1"/>
    <xf numFmtId="0" fontId="2" fillId="0" borderId="18" xfId="0" applyFont="1" applyBorder="1"/>
    <xf numFmtId="0" fontId="2" fillId="0" borderId="39" xfId="0" applyFont="1" applyBorder="1"/>
    <xf numFmtId="0" fontId="34" fillId="20" borderId="34" xfId="0" applyFont="1" applyFill="1" applyBorder="1" applyAlignment="1">
      <alignment horizontal="center" vertical="center" textRotation="90" wrapText="1" readingOrder="1"/>
    </xf>
    <xf numFmtId="0" fontId="37" fillId="22" borderId="43" xfId="0" applyFont="1" applyFill="1" applyBorder="1" applyAlignment="1">
      <alignment horizontal="center" vertical="center" wrapText="1" readingOrder="1"/>
    </xf>
    <xf numFmtId="0" fontId="2" fillId="0" borderId="44" xfId="0" applyFont="1" applyBorder="1"/>
    <xf numFmtId="0" fontId="2" fillId="0" borderId="45" xfId="0" applyFont="1" applyBorder="1"/>
    <xf numFmtId="0" fontId="2" fillId="0" borderId="49" xfId="0" applyFont="1" applyBorder="1"/>
    <xf numFmtId="0" fontId="2" fillId="0" borderId="50" xfId="0" applyFont="1" applyBorder="1"/>
    <xf numFmtId="0" fontId="2" fillId="0" borderId="57" xfId="0" applyFont="1" applyBorder="1"/>
    <xf numFmtId="0" fontId="2" fillId="0" borderId="58" xfId="0" applyFont="1" applyBorder="1"/>
    <xf numFmtId="0" fontId="2" fillId="0" borderId="59" xfId="0" applyFont="1" applyBorder="1"/>
    <xf numFmtId="0" fontId="37" fillId="21" borderId="43" xfId="0" applyFont="1" applyFill="1" applyBorder="1" applyAlignment="1">
      <alignment horizontal="center" vertical="center" wrapText="1" readingOrder="1"/>
    </xf>
    <xf numFmtId="0" fontId="37" fillId="23" borderId="43" xfId="0" applyFont="1" applyFill="1" applyBorder="1" applyAlignment="1">
      <alignment horizontal="center" vertical="center" wrapText="1" readingOrder="1"/>
    </xf>
    <xf numFmtId="0" fontId="58" fillId="13" borderId="74" xfId="0" applyFont="1" applyFill="1" applyBorder="1" applyAlignment="1">
      <alignment horizontal="left" vertical="center" wrapText="1"/>
    </xf>
    <xf numFmtId="0" fontId="2" fillId="0" borderId="75" xfId="0" applyFont="1" applyBorder="1"/>
    <xf numFmtId="0" fontId="2" fillId="0" borderId="76" xfId="0" applyFont="1" applyBorder="1"/>
    <xf numFmtId="0" fontId="57" fillId="13" borderId="29" xfId="0" applyFont="1" applyFill="1" applyBorder="1" applyAlignment="1">
      <alignment horizontal="center" vertical="center" wrapText="1" readingOrder="1"/>
    </xf>
    <xf numFmtId="0" fontId="2" fillId="0" borderId="28" xfId="0" applyFont="1" applyBorder="1"/>
    <xf numFmtId="0" fontId="2" fillId="0" borderId="72" xfId="0" applyFont="1" applyBorder="1"/>
    <xf numFmtId="0" fontId="54" fillId="3" borderId="60" xfId="0" applyFont="1" applyFill="1" applyBorder="1" applyAlignment="1">
      <alignment horizontal="center" vertical="center" wrapText="1" readingOrder="1"/>
    </xf>
    <xf numFmtId="0" fontId="2" fillId="0" borderId="61" xfId="0" applyFont="1" applyBorder="1"/>
    <xf numFmtId="0" fontId="2" fillId="0" borderId="62" xfId="0" applyFont="1" applyBorder="1"/>
    <xf numFmtId="0" fontId="57" fillId="3" borderId="60" xfId="0" applyFont="1" applyFill="1" applyBorder="1" applyAlignment="1">
      <alignment horizontal="center" vertical="center" wrapText="1" readingOrder="1"/>
    </xf>
    <xf numFmtId="0" fontId="2" fillId="0" borderId="63" xfId="0" applyFont="1" applyBorder="1"/>
    <xf numFmtId="0" fontId="57" fillId="13" borderId="66" xfId="0" applyFont="1" applyFill="1" applyBorder="1" applyAlignment="1">
      <alignment horizontal="center" vertical="center" wrapText="1" readingOrder="1"/>
    </xf>
    <xf numFmtId="0" fontId="2" fillId="0" borderId="68" xfId="0" applyFont="1" applyBorder="1"/>
    <xf numFmtId="0" fontId="2" fillId="0" borderId="27" xfId="0" applyFont="1" applyBorder="1"/>
    <xf numFmtId="0" fontId="57" fillId="13" borderId="67" xfId="0" applyFont="1" applyFill="1" applyBorder="1" applyAlignment="1">
      <alignment horizontal="center" vertical="center" wrapText="1" readingOrder="1"/>
    </xf>
    <xf numFmtId="0" fontId="2" fillId="0" borderId="69" xfId="0" applyFont="1" applyBorder="1"/>
    <xf numFmtId="0" fontId="57" fillId="13" borderId="70" xfId="0" applyFont="1" applyFill="1" applyBorder="1" applyAlignment="1">
      <alignment horizontal="center" vertical="center" wrapText="1" readingOrder="1"/>
    </xf>
    <xf numFmtId="0" fontId="2" fillId="0" borderId="71" xfId="0" applyFont="1" applyBorder="1"/>
    <xf numFmtId="0" fontId="64" fillId="0" borderId="77" xfId="0" applyFont="1" applyBorder="1" applyAlignment="1">
      <alignment horizontal="center" vertical="center" wrapText="1"/>
    </xf>
    <xf numFmtId="0" fontId="65" fillId="30" borderId="77" xfId="0" applyFont="1" applyFill="1" applyBorder="1" applyAlignment="1">
      <alignment horizontal="center" vertical="center" wrapText="1"/>
    </xf>
    <xf numFmtId="0" fontId="65" fillId="0" borderId="77" xfId="0" applyFont="1" applyBorder="1" applyAlignment="1">
      <alignment horizontal="center" vertical="center" wrapText="1"/>
    </xf>
    <xf numFmtId="0" fontId="65" fillId="32" borderId="77" xfId="0" applyFont="1" applyFill="1" applyBorder="1" applyAlignment="1">
      <alignment horizontal="center" vertical="center" wrapText="1"/>
    </xf>
    <xf numFmtId="0" fontId="63" fillId="29" borderId="77" xfId="0" applyFont="1" applyFill="1" applyBorder="1" applyAlignment="1">
      <alignment horizontal="left" vertical="center" wrapText="1" indent="2"/>
    </xf>
    <xf numFmtId="0" fontId="65" fillId="0" borderId="77" xfId="0" applyFont="1" applyBorder="1" applyAlignment="1">
      <alignment vertical="center" wrapText="1"/>
    </xf>
    <xf numFmtId="0" fontId="63" fillId="29" borderId="77" xfId="0" applyFont="1" applyFill="1" applyBorder="1" applyAlignment="1">
      <alignment horizontal="left" vertical="center" wrapText="1" indent="1"/>
    </xf>
    <xf numFmtId="0" fontId="63" fillId="29" borderId="77" xfId="0" applyFont="1" applyFill="1" applyBorder="1" applyAlignment="1">
      <alignment horizontal="center" vertical="center" wrapText="1"/>
    </xf>
  </cellXfs>
  <cellStyles count="3">
    <cellStyle name="Normal" xfId="0" builtinId="0"/>
    <cellStyle name="Normal 6" xfId="2"/>
    <cellStyle name="Porcentaje" xfId="1" builtinId="5"/>
  </cellStyles>
  <dxfs count="26">
    <dxf>
      <fill>
        <patternFill patternType="none"/>
      </fill>
    </dxf>
    <dxf>
      <fill>
        <patternFill patternType="solid">
          <fgColor rgb="FF36F42C"/>
          <bgColor rgb="FF36F42C"/>
        </patternFill>
      </fill>
    </dxf>
    <dxf>
      <fill>
        <patternFill patternType="solid">
          <fgColor rgb="FFFFFF00"/>
          <bgColor rgb="FFFFFF00"/>
        </patternFill>
      </fill>
    </dxf>
    <dxf>
      <fill>
        <patternFill patternType="solid">
          <fgColor rgb="FFFE6700"/>
          <bgColor rgb="FFFE6700"/>
        </patternFill>
      </fill>
    </dxf>
    <dxf>
      <fill>
        <patternFill patternType="solid">
          <fgColor rgb="FFFF0000"/>
          <bgColor rgb="FFFF0000"/>
        </patternFill>
      </fill>
    </dxf>
    <dxf>
      <font>
        <color theme="0"/>
      </font>
    </dxf>
    <dxf>
      <font>
        <color theme="0"/>
      </font>
      <fill>
        <patternFill patternType="none"/>
      </fill>
    </dxf>
    <dxf>
      <font>
        <color theme="0"/>
      </font>
      <fill>
        <patternFill patternType="none"/>
      </fill>
    </dxf>
    <dxf>
      <font>
        <color theme="0"/>
      </font>
    </dxf>
    <dxf>
      <font>
        <color theme="0"/>
      </font>
      <fill>
        <patternFill patternType="none"/>
      </fill>
    </dxf>
    <dxf>
      <font>
        <color theme="0"/>
      </font>
      <fill>
        <patternFill patternType="none"/>
      </fill>
    </dxf>
    <dxf>
      <fill>
        <patternFill patternType="solid">
          <fgColor rgb="FF36F42C"/>
          <bgColor rgb="FF36F42C"/>
        </patternFill>
      </fill>
    </dxf>
    <dxf>
      <fill>
        <patternFill patternType="solid">
          <fgColor rgb="FFFFFF00"/>
          <bgColor rgb="FFFFFF00"/>
        </patternFill>
      </fill>
    </dxf>
    <dxf>
      <fill>
        <patternFill patternType="solid">
          <fgColor rgb="FFFE6700"/>
          <bgColor rgb="FFFE6700"/>
        </patternFill>
      </fill>
    </dxf>
    <dxf>
      <fill>
        <patternFill patternType="solid">
          <fgColor rgb="FFFF0000"/>
          <bgColor rgb="FFFF0000"/>
        </patternFill>
      </fill>
    </dxf>
    <dxf>
      <fill>
        <patternFill patternType="solid">
          <fgColor rgb="FF36F42C"/>
          <bgColor rgb="FF36F42C"/>
        </patternFill>
      </fill>
    </dxf>
    <dxf>
      <fill>
        <patternFill patternType="solid">
          <fgColor rgb="FFFFFF00"/>
          <bgColor rgb="FFFFFF00"/>
        </patternFill>
      </fill>
    </dxf>
    <dxf>
      <fill>
        <patternFill patternType="solid">
          <fgColor rgb="FFFE6700"/>
          <bgColor rgb="FFFE6700"/>
        </patternFill>
      </fill>
    </dxf>
    <dxf>
      <fill>
        <patternFill patternType="solid">
          <fgColor rgb="FFFF0000"/>
          <bgColor rgb="FFFF0000"/>
        </patternFill>
      </fill>
    </dxf>
    <dxf>
      <fill>
        <patternFill patternType="solid">
          <fgColor rgb="FF36F42C"/>
          <bgColor rgb="FF36F42C"/>
        </patternFill>
      </fill>
    </dxf>
    <dxf>
      <fill>
        <patternFill patternType="solid">
          <fgColor rgb="FFFFFF00"/>
          <bgColor rgb="FFFFFF00"/>
        </patternFill>
      </fill>
    </dxf>
    <dxf>
      <fill>
        <patternFill patternType="solid">
          <fgColor rgb="FFFE6700"/>
          <bgColor rgb="FFFE6700"/>
        </patternFill>
      </fill>
    </dxf>
    <dxf>
      <fill>
        <patternFill patternType="solid">
          <fgColor rgb="FFFF0000"/>
          <bgColor rgb="FFFF0000"/>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1" defaultTableStyle="TableStyleMedium2" defaultPivotStyle="PivotStyleLight16">
    <tableStyle name="ANEXO 2 Tabla Impacto-style" pivot="0" count="3">
      <tableStyleElement type="headerRow" dxfId="25"/>
      <tableStyleElement type="firstRowStripe" dxfId="24"/>
      <tableStyleElement type="secondRowStripe" dxfId="23"/>
    </tableStyle>
  </tableStyles>
  <colors>
    <mruColors>
      <color rgb="FFFFFF99"/>
      <color rgb="FFFF99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174171</xdr:colOff>
      <xdr:row>1</xdr:row>
      <xdr:rowOff>163283</xdr:rowOff>
    </xdr:from>
    <xdr:to>
      <xdr:col>2</xdr:col>
      <xdr:colOff>2570026</xdr:colOff>
      <xdr:row>3</xdr:row>
      <xdr:rowOff>816427</xdr:rowOff>
    </xdr:to>
    <xdr:pic>
      <xdr:nvPicPr>
        <xdr:cNvPr id="3" name="Imagen 2">
          <a:extLst>
            <a:ext uri="{FF2B5EF4-FFF2-40B4-BE49-F238E27FC236}">
              <a16:creationId xmlns:a16="http://schemas.microsoft.com/office/drawing/2014/main" id="{2D2F4910-1E3B-4A24-82DB-75A637E3B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485" y="250369"/>
          <a:ext cx="2744198" cy="10450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laci%20Inst%20MAPA%20RIESGOS%20CORRUPCION%202022%20CON%20MONITOREO%20-%20relacionamiento%20institucio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PA%20RIESGOS%20CORRUPCION%202022%20ARREGLADO%20M&#211;NI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Downloads\MAPA%20RIESGOS%20CORRUPCION%202022%20ARREGL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Downloads\MATRIZ%20RIESGOS%20CORRUPCION%202022%20(2)%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MATRIZ%20RIESGOS%20CORRUPCION%202022%20(2)%20(2)%20GTH%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duardo-puerta/Downloads/Mapa%20de%20Riesgos%20Corrupcion_%20OAD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 CORRUPCION"/>
      <sheetName val="Hoja2"/>
      <sheetName val="ANEXO 1 Tabla probabilidad"/>
      <sheetName val="ANEXO 2 Tabla Impacto"/>
      <sheetName val="ANEXO 3 Matriz Calor"/>
      <sheetName val="ANEXOTabla Valoración controles"/>
      <sheetName val="Hoja 1"/>
      <sheetName val="PARAMETRO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 CORRUPCION"/>
      <sheetName val="ANEXO 1 Tabla probabilidad"/>
      <sheetName val="ANEXO 2 Tabla Impacto"/>
      <sheetName val="ANEXO 3 Matriz Calor"/>
      <sheetName val="ANEXOTabla Valoración controles"/>
      <sheetName val="PARAMETRO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 CORRUPCION"/>
      <sheetName val="ANEXO 1 Tabla probabilidad"/>
      <sheetName val="ANEXO 2 Tabla Impacto"/>
      <sheetName val="ANEXO 3 Matriz Calor"/>
      <sheetName val="ANEXOTabla Valoración controles"/>
      <sheetName val="PARAMETRO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 CORRUPCION"/>
      <sheetName val="ANEXO 1 Tabla probabilidad"/>
      <sheetName val="ANEXO 2 Tabla Impacto"/>
      <sheetName val="ANEXO 3 Matriz Calor Inherente"/>
      <sheetName val="ANEXOTabla Valoración controles"/>
      <sheetName val="PARAMETRO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 CORRUPCION"/>
      <sheetName val="ANEXO 1 Tabla probabilidad"/>
      <sheetName val="ANEXO 2 Tabla Impacto"/>
      <sheetName val="ANEXO 3 Matriz Calor Inherente"/>
      <sheetName val="ANEXOTabla Valoración controles"/>
      <sheetName val="PARAMETRO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 CORRUPCION"/>
      <sheetName val="Hoja2"/>
      <sheetName val="ANEXO 1 Tabla probabilidad"/>
      <sheetName val="ANEXO 2 Tabla Impacto"/>
      <sheetName val="ANEXO 3 Matriz Calor"/>
      <sheetName val="ANEXOTabla Valoración controles"/>
      <sheetName val="PARAMETROS"/>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id="1" name="Table_1" displayName="Table_1" ref="B200:C210">
  <tableColumns count="2">
    <tableColumn id="1" name="Criterios"/>
    <tableColumn id="2" name="Subcriterios"/>
  </tableColumns>
  <tableStyleInfo name="ANEXO 2 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648"/>
  <sheetViews>
    <sheetView tabSelected="1" topLeftCell="AN1" zoomScaleNormal="100" workbookViewId="0">
      <selection activeCell="AT4" sqref="AT4"/>
    </sheetView>
  </sheetViews>
  <sheetFormatPr baseColWidth="10" defaultColWidth="14.44140625" defaultRowHeight="15" customHeight="1" x14ac:dyDescent="0.3"/>
  <cols>
    <col min="1" max="1" width="1" customWidth="1"/>
    <col min="2" max="2" width="5" customWidth="1"/>
    <col min="3" max="3" width="41.109375" customWidth="1"/>
    <col min="4" max="4" width="12.21875" customWidth="1"/>
    <col min="5" max="5" width="51.77734375" customWidth="1"/>
    <col min="6" max="6" width="9.5546875" customWidth="1"/>
    <col min="7" max="7" width="8.77734375" customWidth="1"/>
    <col min="8" max="8" width="8.5546875" customWidth="1"/>
    <col min="9" max="9" width="10.5546875" bestFit="1" customWidth="1"/>
    <col min="10" max="10" width="38.44140625" customWidth="1"/>
    <col min="11" max="11" width="29" customWidth="1"/>
    <col min="12" max="12" width="38.44140625" customWidth="1"/>
    <col min="13" max="14" width="17.21875" customWidth="1"/>
    <col min="15" max="15" width="9" customWidth="1"/>
    <col min="16" max="16" width="24.44140625" customWidth="1"/>
    <col min="17" max="17" width="14.77734375" customWidth="1"/>
    <col min="18" max="18" width="13" customWidth="1"/>
    <col min="19" max="19" width="13.44140625" customWidth="1"/>
    <col min="20" max="21" width="10.44140625" customWidth="1"/>
    <col min="22" max="22" width="19" customWidth="1"/>
    <col min="23" max="23" width="37.21875" customWidth="1"/>
    <col min="24" max="26" width="15" customWidth="1"/>
    <col min="27" max="27" width="14.77734375" customWidth="1"/>
    <col min="28" max="28" width="4.21875" customWidth="1"/>
    <col min="29" max="31" width="3.5546875" customWidth="1"/>
    <col min="32" max="32" width="21.5546875" customWidth="1"/>
    <col min="33" max="33" width="9.5546875" customWidth="1"/>
    <col min="34" max="34" width="26.21875" customWidth="1"/>
    <col min="35" max="35" width="23.21875" customWidth="1"/>
    <col min="36" max="36" width="47.44140625" customWidth="1"/>
    <col min="37" max="37" width="18.44140625" customWidth="1"/>
    <col min="38" max="38" width="21.5546875" customWidth="1"/>
    <col min="39" max="39" width="51" hidden="1" customWidth="1"/>
    <col min="40" max="40" width="51" customWidth="1"/>
    <col min="41" max="42" width="16.44140625" customWidth="1"/>
    <col min="43" max="43" width="12.44140625" customWidth="1"/>
    <col min="44" max="44" width="17.44140625" customWidth="1"/>
    <col min="45" max="45" width="1.44140625" customWidth="1"/>
    <col min="46" max="46" width="18.44140625" customWidth="1"/>
    <col min="47" max="47" width="17.21875" customWidth="1"/>
    <col min="48" max="48" width="17.44140625" customWidth="1"/>
    <col min="49" max="49" width="19.44140625" customWidth="1"/>
  </cols>
  <sheetData>
    <row r="1" spans="1:49" ht="6.75" customHeight="1" x14ac:dyDescent="0.3">
      <c r="A1" s="1"/>
      <c r="B1" s="1"/>
      <c r="C1" s="1"/>
      <c r="D1" s="1"/>
      <c r="E1" s="1"/>
      <c r="F1" s="1"/>
      <c r="G1" s="1"/>
      <c r="H1" s="1"/>
      <c r="I1" s="1"/>
      <c r="J1" s="1"/>
      <c r="K1" s="1"/>
      <c r="L1" s="1"/>
      <c r="M1" s="1"/>
      <c r="N1" s="1"/>
      <c r="O1" s="2"/>
      <c r="P1" s="3"/>
      <c r="Q1" s="3"/>
      <c r="R1" s="1"/>
      <c r="S1" s="1"/>
      <c r="T1" s="3"/>
      <c r="U1" s="1"/>
      <c r="V1" s="1"/>
      <c r="W1" s="1"/>
      <c r="X1" s="1"/>
      <c r="Y1" s="1"/>
      <c r="Z1" s="1"/>
      <c r="AA1" s="1"/>
      <c r="AB1" s="1"/>
      <c r="AC1" s="1"/>
      <c r="AD1" s="1"/>
      <c r="AE1" s="1"/>
      <c r="AF1" s="1"/>
      <c r="AG1" s="1"/>
      <c r="AH1" s="1"/>
      <c r="AI1" s="1"/>
      <c r="AJ1" s="1"/>
      <c r="AK1" s="1"/>
      <c r="AL1" s="1"/>
      <c r="AM1" s="1"/>
      <c r="AN1" s="93"/>
      <c r="AO1" s="1"/>
      <c r="AP1" s="1"/>
      <c r="AQ1" s="1"/>
      <c r="AR1" s="1"/>
      <c r="AS1" s="1"/>
      <c r="AT1" s="4"/>
      <c r="AU1" s="4"/>
      <c r="AV1" s="4"/>
      <c r="AW1" s="4"/>
    </row>
    <row r="2" spans="1:49" ht="14.25" customHeight="1" x14ac:dyDescent="0.3">
      <c r="A2" s="1"/>
      <c r="B2" s="248"/>
      <c r="C2" s="249"/>
      <c r="D2" s="254" t="s">
        <v>0</v>
      </c>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6"/>
      <c r="AQ2" s="5" t="s">
        <v>1</v>
      </c>
      <c r="AR2" s="5" t="s">
        <v>556</v>
      </c>
      <c r="AS2" s="1"/>
      <c r="AT2" s="4"/>
      <c r="AU2" s="4"/>
      <c r="AV2" s="4"/>
      <c r="AW2" s="4"/>
    </row>
    <row r="3" spans="1:49" ht="17.25" customHeight="1" x14ac:dyDescent="0.3">
      <c r="A3" s="1"/>
      <c r="B3" s="250"/>
      <c r="C3" s="251"/>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8"/>
      <c r="AQ3" s="282" t="s">
        <v>547</v>
      </c>
      <c r="AR3" s="283"/>
      <c r="AS3" s="1"/>
      <c r="AT3" s="4"/>
      <c r="AU3" s="4"/>
      <c r="AV3" s="4"/>
      <c r="AW3" s="4"/>
    </row>
    <row r="4" spans="1:49" ht="72" customHeight="1" x14ac:dyDescent="0.3">
      <c r="A4" s="1"/>
      <c r="B4" s="252"/>
      <c r="C4" s="253"/>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60"/>
      <c r="AQ4" s="5" t="s">
        <v>2</v>
      </c>
      <c r="AR4" s="6" t="s">
        <v>3</v>
      </c>
      <c r="AS4" s="1"/>
      <c r="AT4" s="4"/>
      <c r="AU4" s="4"/>
      <c r="AV4" s="4"/>
      <c r="AW4" s="4"/>
    </row>
    <row r="5" spans="1:49" ht="24" customHeight="1" x14ac:dyDescent="0.3">
      <c r="A5" s="93"/>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29"/>
      <c r="AR5" s="230"/>
      <c r="AS5" s="93"/>
      <c r="AT5" s="4"/>
      <c r="AU5" s="4"/>
      <c r="AV5" s="4"/>
      <c r="AW5" s="4"/>
    </row>
    <row r="6" spans="1:49" s="231" customFormat="1" ht="27" customHeight="1" x14ac:dyDescent="0.2">
      <c r="A6" s="233" t="s">
        <v>542</v>
      </c>
      <c r="B6" s="233"/>
      <c r="C6" s="233"/>
      <c r="D6" s="234">
        <v>45596</v>
      </c>
      <c r="E6" s="235"/>
      <c r="F6" s="233" t="s">
        <v>543</v>
      </c>
      <c r="G6" s="233"/>
      <c r="H6" s="233"/>
      <c r="I6" s="233"/>
      <c r="J6" s="236" t="s">
        <v>544</v>
      </c>
      <c r="K6" s="236"/>
      <c r="L6" s="236"/>
      <c r="M6" s="236"/>
      <c r="N6" s="236"/>
      <c r="O6" s="236"/>
      <c r="P6" s="236"/>
      <c r="Q6" s="236"/>
      <c r="R6" s="236"/>
      <c r="S6" s="236"/>
      <c r="T6" s="233" t="s">
        <v>545</v>
      </c>
      <c r="U6" s="233"/>
      <c r="V6" s="233"/>
      <c r="W6" s="302" t="s">
        <v>546</v>
      </c>
      <c r="X6" s="303"/>
      <c r="Y6" s="303"/>
      <c r="Z6" s="303"/>
      <c r="AA6" s="303"/>
      <c r="AB6" s="303"/>
      <c r="AC6" s="303"/>
      <c r="AD6" s="303"/>
      <c r="AE6" s="303"/>
      <c r="AF6" s="303"/>
      <c r="AG6" s="303"/>
      <c r="AH6" s="303"/>
      <c r="AI6" s="303"/>
      <c r="AJ6" s="303"/>
      <c r="AK6" s="303"/>
      <c r="AL6" s="303"/>
      <c r="AM6" s="303"/>
      <c r="AN6" s="303"/>
      <c r="AO6" s="303"/>
      <c r="AP6" s="303"/>
      <c r="AQ6" s="303"/>
      <c r="AR6" s="303"/>
    </row>
    <row r="7" spans="1:49" ht="24" customHeight="1" x14ac:dyDescent="0.3">
      <c r="A7" s="93"/>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29"/>
      <c r="AR7" s="230"/>
      <c r="AS7" s="93"/>
      <c r="AT7" s="4"/>
      <c r="AU7" s="4"/>
      <c r="AV7" s="4"/>
      <c r="AW7" s="4"/>
    </row>
    <row r="8" spans="1:49" ht="6.75" customHeight="1" thickBot="1" x14ac:dyDescent="0.35">
      <c r="A8" s="1"/>
      <c r="B8" s="7"/>
      <c r="C8" s="7"/>
      <c r="D8" s="7"/>
      <c r="E8" s="7"/>
      <c r="F8" s="7"/>
      <c r="G8" s="7"/>
      <c r="H8" s="7"/>
      <c r="I8" s="7"/>
      <c r="J8" s="7"/>
      <c r="K8" s="8"/>
      <c r="L8" s="8"/>
      <c r="M8" s="8"/>
      <c r="N8" s="8"/>
      <c r="O8" s="9"/>
      <c r="P8" s="9"/>
      <c r="Q8" s="9"/>
      <c r="R8" s="8"/>
      <c r="S8" s="8"/>
      <c r="T8" s="9"/>
      <c r="U8" s="8"/>
      <c r="V8" s="8"/>
      <c r="W8" s="8"/>
      <c r="X8" s="8"/>
      <c r="Y8" s="8"/>
      <c r="Z8" s="8"/>
      <c r="AA8" s="8"/>
      <c r="AB8" s="8"/>
      <c r="AC8" s="8"/>
      <c r="AD8" s="8"/>
      <c r="AE8" s="8"/>
      <c r="AF8" s="8"/>
      <c r="AG8" s="8"/>
      <c r="AH8" s="8"/>
      <c r="AI8" s="8"/>
      <c r="AJ8" s="8"/>
      <c r="AK8" s="8"/>
      <c r="AL8" s="8"/>
      <c r="AM8" s="8"/>
      <c r="AN8" s="8"/>
      <c r="AO8" s="8"/>
      <c r="AP8" s="8"/>
      <c r="AQ8" s="10"/>
      <c r="AR8" s="11"/>
      <c r="AS8" s="1"/>
      <c r="AT8" s="4"/>
      <c r="AU8" s="4"/>
      <c r="AV8" s="4"/>
      <c r="AW8" s="4"/>
    </row>
    <row r="9" spans="1:49" ht="22.35" customHeight="1" x14ac:dyDescent="0.3">
      <c r="A9" s="1"/>
      <c r="B9" s="237" t="s">
        <v>390</v>
      </c>
      <c r="C9" s="240" t="s">
        <v>4</v>
      </c>
      <c r="D9" s="241"/>
      <c r="E9" s="242"/>
      <c r="F9" s="245" t="s">
        <v>5</v>
      </c>
      <c r="G9" s="241"/>
      <c r="H9" s="241"/>
      <c r="I9" s="241"/>
      <c r="J9" s="241"/>
      <c r="K9" s="241"/>
      <c r="L9" s="246"/>
      <c r="M9" s="266" t="s">
        <v>6</v>
      </c>
      <c r="N9" s="267"/>
      <c r="O9" s="268"/>
      <c r="P9" s="269" t="s">
        <v>7</v>
      </c>
      <c r="Q9" s="241"/>
      <c r="R9" s="241"/>
      <c r="S9" s="241"/>
      <c r="T9" s="242"/>
      <c r="U9" s="270" t="s">
        <v>8</v>
      </c>
      <c r="V9" s="242"/>
      <c r="W9" s="286" t="s">
        <v>10</v>
      </c>
      <c r="X9" s="292" t="s">
        <v>11</v>
      </c>
      <c r="Y9" s="292"/>
      <c r="Z9" s="298" t="s">
        <v>12</v>
      </c>
      <c r="AA9" s="299"/>
      <c r="AB9" s="284" t="s">
        <v>13</v>
      </c>
      <c r="AC9" s="241"/>
      <c r="AD9" s="241"/>
      <c r="AE9" s="241"/>
      <c r="AF9" s="290" t="s">
        <v>14</v>
      </c>
      <c r="AG9" s="294" t="s">
        <v>30</v>
      </c>
      <c r="AH9" s="295"/>
      <c r="AI9" s="285" t="s">
        <v>15</v>
      </c>
      <c r="AJ9" s="241"/>
      <c r="AK9" s="241"/>
      <c r="AL9" s="241"/>
      <c r="AM9" s="264" t="s">
        <v>381</v>
      </c>
      <c r="AN9" s="264" t="s">
        <v>548</v>
      </c>
      <c r="AO9" s="275" t="s">
        <v>16</v>
      </c>
      <c r="AP9" s="275" t="s">
        <v>17</v>
      </c>
      <c r="AQ9" s="188" t="s">
        <v>18</v>
      </c>
      <c r="AR9" s="189" t="s">
        <v>19</v>
      </c>
      <c r="AS9" s="1"/>
      <c r="AT9" s="4"/>
      <c r="AU9" s="4"/>
      <c r="AV9" s="4"/>
      <c r="AW9" s="4"/>
    </row>
    <row r="10" spans="1:49" ht="28.5" customHeight="1" x14ac:dyDescent="0.3">
      <c r="A10" s="1"/>
      <c r="B10" s="238"/>
      <c r="C10" s="243"/>
      <c r="D10" s="243"/>
      <c r="E10" s="244"/>
      <c r="F10" s="247" t="s">
        <v>20</v>
      </c>
      <c r="G10" s="243"/>
      <c r="H10" s="243"/>
      <c r="I10" s="243"/>
      <c r="J10" s="278" t="s">
        <v>21</v>
      </c>
      <c r="K10" s="278" t="s">
        <v>22</v>
      </c>
      <c r="L10" s="280" t="s">
        <v>23</v>
      </c>
      <c r="M10" s="272" t="s">
        <v>24</v>
      </c>
      <c r="N10" s="273"/>
      <c r="O10" s="274"/>
      <c r="P10" s="261" t="s">
        <v>25</v>
      </c>
      <c r="Q10" s="262"/>
      <c r="R10" s="263" t="s">
        <v>26</v>
      </c>
      <c r="S10" s="243"/>
      <c r="T10" s="244"/>
      <c r="U10" s="271"/>
      <c r="V10" s="244"/>
      <c r="W10" s="287"/>
      <c r="X10" s="293"/>
      <c r="Y10" s="293"/>
      <c r="Z10" s="300"/>
      <c r="AA10" s="301"/>
      <c r="AB10" s="288" t="s">
        <v>27</v>
      </c>
      <c r="AC10" s="289" t="s">
        <v>28</v>
      </c>
      <c r="AD10" s="289" t="s">
        <v>29</v>
      </c>
      <c r="AE10" s="289" t="s">
        <v>18</v>
      </c>
      <c r="AF10" s="291"/>
      <c r="AG10" s="296"/>
      <c r="AH10" s="297"/>
      <c r="AI10" s="271"/>
      <c r="AJ10" s="243"/>
      <c r="AK10" s="243"/>
      <c r="AL10" s="243"/>
      <c r="AM10" s="265"/>
      <c r="AN10" s="265"/>
      <c r="AO10" s="276"/>
      <c r="AP10" s="276"/>
      <c r="AQ10" s="103"/>
      <c r="AR10" s="107"/>
      <c r="AS10" s="1"/>
      <c r="AT10" s="4"/>
      <c r="AU10" s="4"/>
      <c r="AV10" s="4"/>
      <c r="AW10" s="4"/>
    </row>
    <row r="11" spans="1:49" ht="55.35" customHeight="1" x14ac:dyDescent="0.3">
      <c r="A11" s="12"/>
      <c r="B11" s="239"/>
      <c r="C11" s="149" t="s">
        <v>31</v>
      </c>
      <c r="D11" s="150" t="s">
        <v>32</v>
      </c>
      <c r="E11" s="153" t="s">
        <v>33</v>
      </c>
      <c r="F11" s="162" t="s">
        <v>34</v>
      </c>
      <c r="G11" s="160" t="s">
        <v>35</v>
      </c>
      <c r="H11" s="160" t="s">
        <v>36</v>
      </c>
      <c r="I11" s="160" t="s">
        <v>37</v>
      </c>
      <c r="J11" s="279"/>
      <c r="K11" s="279"/>
      <c r="L11" s="281"/>
      <c r="M11" s="223" t="s">
        <v>38</v>
      </c>
      <c r="N11" s="224" t="s">
        <v>39</v>
      </c>
      <c r="O11" s="225" t="s">
        <v>40</v>
      </c>
      <c r="P11" s="226" t="s">
        <v>41</v>
      </c>
      <c r="Q11" s="227" t="s">
        <v>42</v>
      </c>
      <c r="R11" s="174" t="s">
        <v>43</v>
      </c>
      <c r="S11" s="174" t="s">
        <v>44</v>
      </c>
      <c r="T11" s="176" t="s">
        <v>40</v>
      </c>
      <c r="U11" s="177" t="s">
        <v>45</v>
      </c>
      <c r="V11" s="178" t="s">
        <v>46</v>
      </c>
      <c r="W11" s="287"/>
      <c r="X11" s="179" t="s">
        <v>397</v>
      </c>
      <c r="Y11" s="179" t="s">
        <v>47</v>
      </c>
      <c r="Z11" s="195" t="s">
        <v>398</v>
      </c>
      <c r="AA11" s="182" t="s">
        <v>47</v>
      </c>
      <c r="AB11" s="288"/>
      <c r="AC11" s="289"/>
      <c r="AD11" s="289"/>
      <c r="AE11" s="289"/>
      <c r="AF11" s="291"/>
      <c r="AG11" s="184" t="s">
        <v>45</v>
      </c>
      <c r="AH11" s="185" t="s">
        <v>48</v>
      </c>
      <c r="AI11" s="106" t="s">
        <v>49</v>
      </c>
      <c r="AJ11" s="103" t="s">
        <v>50</v>
      </c>
      <c r="AK11" s="103" t="s">
        <v>27</v>
      </c>
      <c r="AL11" s="103" t="s">
        <v>51</v>
      </c>
      <c r="AM11" s="265"/>
      <c r="AN11" s="265"/>
      <c r="AO11" s="277"/>
      <c r="AP11" s="277"/>
      <c r="AQ11" s="103"/>
      <c r="AR11" s="107"/>
      <c r="AS11" s="12"/>
      <c r="AT11" s="14"/>
      <c r="AU11" s="14"/>
      <c r="AV11" s="14"/>
      <c r="AW11" s="14"/>
    </row>
    <row r="12" spans="1:49" ht="226.5" customHeight="1" x14ac:dyDescent="0.3">
      <c r="A12" s="1"/>
      <c r="B12" s="126">
        <v>1</v>
      </c>
      <c r="C12" s="102" t="s">
        <v>354</v>
      </c>
      <c r="D12" s="102" t="s">
        <v>334</v>
      </c>
      <c r="E12" s="154" t="s">
        <v>493</v>
      </c>
      <c r="F12" s="164" t="s">
        <v>52</v>
      </c>
      <c r="G12" s="130" t="s">
        <v>52</v>
      </c>
      <c r="H12" s="130" t="s">
        <v>52</v>
      </c>
      <c r="I12" s="130" t="s">
        <v>52</v>
      </c>
      <c r="J12" s="99" t="s">
        <v>496</v>
      </c>
      <c r="K12" s="99" t="s">
        <v>501</v>
      </c>
      <c r="L12" s="165" t="s">
        <v>54</v>
      </c>
      <c r="M12" s="159">
        <v>4</v>
      </c>
      <c r="N12" s="127" t="str">
        <f t="shared" ref="N12:N28" si="0">+IF(M12=5,"MUY ALTA: La actividad que conlleva el riesgo se ejecuta más de 5000 veces por año",IF(M12=4,"ALTA: La actividad que conlleva el riesgo se ejecuta mínimo 500 veces al año y máximo 5000 veces por año",IF(M12=3,"MEDIA:  La actividad que conlleva el riesgo se ejecuta de 24 a 500 veces por año",IF(M12=2,"BAJA: La actividad que conlleva el riesgo se ejecuta de 3 a 24 veces por año",IF(M12=1,"MUY BAJA: La actividad que conlleva el riesgo se ejecuta como máximos 2 veces por año")))))</f>
        <v>ALTA: La actividad que conlleva el riesgo se ejecuta mínimo 500 veces al año y máximo 5000 veces por año</v>
      </c>
      <c r="O12" s="172" t="str">
        <f>+IF(M12&gt;=5,E12,IF(M12&gt;=4,"80%",IF(M12&gt;=3,"60%",IF(M12&gt;=2,"40%",IF(M12&gt;=1,"20%")))))</f>
        <v>80%</v>
      </c>
      <c r="P12" s="175" t="s">
        <v>55</v>
      </c>
      <c r="Q12" s="102" t="s">
        <v>56</v>
      </c>
      <c r="R12" s="135">
        <v>3</v>
      </c>
      <c r="S12" s="102" t="s">
        <v>58</v>
      </c>
      <c r="T12" s="172" t="str">
        <f t="shared" ref="T12:T55" si="1">+IF(R12&gt;=3,"100%",IF(R12&gt;=2,"80%",IF(R12&gt;=1,"60%")))</f>
        <v>100%</v>
      </c>
      <c r="U12" s="145">
        <f t="shared" ref="U12:U28" si="2">+O12*T12</f>
        <v>0.8</v>
      </c>
      <c r="V12" s="133" t="str">
        <f t="shared" ref="V12:V13" si="3">+IF(U12&gt;=0.6,"EXTREMO",IF(U12&gt;=0.4,"ALTO",IF(U12&gt;=0.2,"MODERADO",IF(U12&gt;=0,"ERROR EN LA VALORACION DEL RIESGO"))))</f>
        <v>EXTREMO</v>
      </c>
      <c r="W12" s="217" t="s">
        <v>502</v>
      </c>
      <c r="X12" s="180" t="s">
        <v>226</v>
      </c>
      <c r="Y12" s="130" t="str">
        <f t="shared" ref="Y12:Y51" si="4">+IF(X12="PREVENTIVO","25%",IF(X12="DETECTIVO","15%",IF(X12="CORRECTIVO","10%")))</f>
        <v>25%</v>
      </c>
      <c r="Z12" s="151" t="s">
        <v>235</v>
      </c>
      <c r="AA12" s="133" t="str">
        <f t="shared" ref="AA12:AA51" si="5">+IF(Z12="Automatico","25%",IF(Z12="Manual","15%"))</f>
        <v>15%</v>
      </c>
      <c r="AB12" s="126" t="s">
        <v>52</v>
      </c>
      <c r="AC12" s="131" t="s">
        <v>59</v>
      </c>
      <c r="AD12" s="131" t="s">
        <v>60</v>
      </c>
      <c r="AE12" s="131" t="s">
        <v>61</v>
      </c>
      <c r="AF12" s="146">
        <f t="shared" ref="AF12:AF22" si="6">+Y12+AA12</f>
        <v>0.4</v>
      </c>
      <c r="AG12" s="132">
        <f t="shared" ref="AG12:AG22" si="7">+AF12*U12</f>
        <v>0.32000000000000006</v>
      </c>
      <c r="AH12" s="133" t="str">
        <f t="shared" ref="AH12:AH55" si="8">+IF(AG12&gt;=0.6,"EXTREMO",IF(AG12&gt;=0.4,"ALTO",IF(AG12&gt;=0.2,"MODERADO",IF(AG12&gt;=0.01,"BAJO",IF(AG12=0,"ESTABLEZCA CONTROL Y EVALUELO")))))</f>
        <v>MODERADO</v>
      </c>
      <c r="AI12" s="128" t="str">
        <f t="shared" ref="AI12:AI55" si="9">+IF(AG12&gt;=0.16,"REDUCIR, Establezca otro control y evaluelo",IF(AG12&gt;=0.01,"Hacer monitoreo permanente del Control",IF(AG12=0,"ESTABLEZCA CONTROL Y EVALUELO")))</f>
        <v>REDUCIR, Establezca otro control y evaluelo</v>
      </c>
      <c r="AJ12" s="104" t="s">
        <v>492</v>
      </c>
      <c r="AK12" s="129" t="s">
        <v>146</v>
      </c>
      <c r="AL12" s="137"/>
      <c r="AM12" s="127"/>
      <c r="AN12" s="127" t="s">
        <v>549</v>
      </c>
      <c r="AO12" s="148"/>
      <c r="AP12" s="148"/>
      <c r="AQ12" s="148"/>
      <c r="AR12" s="190" t="s">
        <v>357</v>
      </c>
      <c r="AS12" s="1"/>
      <c r="AT12" s="4"/>
      <c r="AU12" s="4"/>
      <c r="AV12" s="4"/>
      <c r="AW12" s="4"/>
    </row>
    <row r="13" spans="1:49" ht="130.80000000000001" customHeight="1" x14ac:dyDescent="0.3">
      <c r="A13" s="93"/>
      <c r="B13" s="126">
        <v>2</v>
      </c>
      <c r="C13" s="104" t="s">
        <v>354</v>
      </c>
      <c r="D13" s="104" t="s">
        <v>334</v>
      </c>
      <c r="E13" s="154" t="s">
        <v>494</v>
      </c>
      <c r="F13" s="219" t="s">
        <v>52</v>
      </c>
      <c r="G13" s="147" t="s">
        <v>52</v>
      </c>
      <c r="H13" s="147" t="s">
        <v>52</v>
      </c>
      <c r="I13" s="147" t="s">
        <v>52</v>
      </c>
      <c r="J13" s="220" t="s">
        <v>498</v>
      </c>
      <c r="K13" s="99" t="s">
        <v>495</v>
      </c>
      <c r="L13" s="163" t="s">
        <v>69</v>
      </c>
      <c r="M13" s="221">
        <v>4</v>
      </c>
      <c r="N13" s="129" t="str">
        <f t="shared" si="0"/>
        <v>ALTA: La actividad que conlleva el riesgo se ejecuta mínimo 500 veces al año y máximo 5000 veces por año</v>
      </c>
      <c r="O13" s="222" t="str">
        <f t="shared" ref="O13:O22" si="10">+IF(M13&gt;=5,"100%",IF(M13&gt;=4,"80%",IF(M13&gt;=3,"60%",IF(M13&gt;=2,"40%",IF(M13&gt;=1,"20%")))))</f>
        <v>80%</v>
      </c>
      <c r="P13" s="175" t="s">
        <v>66</v>
      </c>
      <c r="Q13" s="102" t="s">
        <v>62</v>
      </c>
      <c r="R13" s="135">
        <v>2</v>
      </c>
      <c r="S13" s="102" t="s">
        <v>58</v>
      </c>
      <c r="T13" s="172" t="str">
        <f t="shared" si="1"/>
        <v>80%</v>
      </c>
      <c r="U13" s="145">
        <f t="shared" si="2"/>
        <v>0.64000000000000012</v>
      </c>
      <c r="V13" s="133" t="str">
        <f t="shared" si="3"/>
        <v>EXTREMO</v>
      </c>
      <c r="W13" s="98" t="s">
        <v>540</v>
      </c>
      <c r="X13" s="180" t="s">
        <v>226</v>
      </c>
      <c r="Y13" s="130" t="str">
        <f t="shared" si="4"/>
        <v>25%</v>
      </c>
      <c r="Z13" s="151" t="s">
        <v>235</v>
      </c>
      <c r="AA13" s="133" t="str">
        <f t="shared" si="5"/>
        <v>15%</v>
      </c>
      <c r="AB13" s="126" t="s">
        <v>52</v>
      </c>
      <c r="AC13" s="131" t="s">
        <v>59</v>
      </c>
      <c r="AD13" s="131" t="s">
        <v>60</v>
      </c>
      <c r="AE13" s="131" t="s">
        <v>61</v>
      </c>
      <c r="AF13" s="146">
        <f t="shared" si="6"/>
        <v>0.4</v>
      </c>
      <c r="AG13" s="132">
        <f t="shared" si="7"/>
        <v>0.25600000000000006</v>
      </c>
      <c r="AH13" s="133" t="str">
        <f t="shared" si="8"/>
        <v>MODERADO</v>
      </c>
      <c r="AI13" s="128" t="str">
        <f t="shared" si="9"/>
        <v>REDUCIR, Establezca otro control y evaluelo</v>
      </c>
      <c r="AJ13" s="134" t="s">
        <v>356</v>
      </c>
      <c r="AK13" s="129" t="s">
        <v>355</v>
      </c>
      <c r="AL13" s="137"/>
      <c r="AM13" s="144"/>
      <c r="AN13" s="127" t="s">
        <v>549</v>
      </c>
      <c r="AO13" s="148"/>
      <c r="AP13" s="148"/>
      <c r="AQ13" s="148"/>
      <c r="AR13" s="190" t="s">
        <v>357</v>
      </c>
      <c r="AS13" s="93"/>
      <c r="AT13" s="4"/>
      <c r="AU13" s="4"/>
      <c r="AV13" s="4"/>
      <c r="AW13" s="4"/>
    </row>
    <row r="14" spans="1:49" ht="173.25" customHeight="1" x14ac:dyDescent="0.3">
      <c r="A14" s="1"/>
      <c r="B14" s="126">
        <v>3</v>
      </c>
      <c r="C14" s="102" t="s">
        <v>67</v>
      </c>
      <c r="D14" s="102" t="s">
        <v>334</v>
      </c>
      <c r="E14" s="97" t="s">
        <v>70</v>
      </c>
      <c r="F14" s="164" t="s">
        <v>52</v>
      </c>
      <c r="G14" s="130" t="s">
        <v>52</v>
      </c>
      <c r="H14" s="130" t="s">
        <v>52</v>
      </c>
      <c r="I14" s="130" t="s">
        <v>52</v>
      </c>
      <c r="J14" s="96" t="s">
        <v>497</v>
      </c>
      <c r="K14" s="101" t="s">
        <v>503</v>
      </c>
      <c r="L14" s="100" t="s">
        <v>69</v>
      </c>
      <c r="M14" s="159">
        <v>4</v>
      </c>
      <c r="N14" s="127" t="str">
        <f t="shared" si="0"/>
        <v>ALTA: La actividad que conlleva el riesgo se ejecuta mínimo 500 veces al año y máximo 5000 veces por año</v>
      </c>
      <c r="O14" s="172" t="str">
        <f t="shared" si="10"/>
        <v>80%</v>
      </c>
      <c r="P14" s="175" t="s">
        <v>66</v>
      </c>
      <c r="Q14" s="102" t="s">
        <v>64</v>
      </c>
      <c r="R14" s="135">
        <v>1</v>
      </c>
      <c r="S14" s="102" t="s">
        <v>58</v>
      </c>
      <c r="T14" s="172" t="str">
        <f t="shared" si="1"/>
        <v>60%</v>
      </c>
      <c r="U14" s="141">
        <f t="shared" si="2"/>
        <v>0.48</v>
      </c>
      <c r="V14" s="133" t="str">
        <f t="shared" ref="V14:V31" si="11">+IF(U14&gt;=0.6,"EXTREMO",IF(U14&gt;=0.4,"ALTO",IF(U14&gt;=0.2,"MODERADO",IF(U14&gt;=0.16,"BAJO",IF(U14&gt;=0,"ERROR EN LA VALORACION DEL RIESGO")))))</f>
        <v>ALTO</v>
      </c>
      <c r="W14" s="98" t="s">
        <v>539</v>
      </c>
      <c r="X14" s="180" t="s">
        <v>226</v>
      </c>
      <c r="Y14" s="130" t="str">
        <f t="shared" si="4"/>
        <v>25%</v>
      </c>
      <c r="Z14" s="151" t="s">
        <v>235</v>
      </c>
      <c r="AA14" s="133" t="str">
        <f t="shared" si="5"/>
        <v>15%</v>
      </c>
      <c r="AB14" s="126" t="s">
        <v>52</v>
      </c>
      <c r="AC14" s="131" t="s">
        <v>59</v>
      </c>
      <c r="AD14" s="131" t="s">
        <v>60</v>
      </c>
      <c r="AE14" s="131" t="s">
        <v>61</v>
      </c>
      <c r="AF14" s="146">
        <f t="shared" si="6"/>
        <v>0.4</v>
      </c>
      <c r="AG14" s="132">
        <f t="shared" si="7"/>
        <v>0.192</v>
      </c>
      <c r="AH14" s="133" t="str">
        <f t="shared" si="8"/>
        <v>BAJO</v>
      </c>
      <c r="AI14" s="128" t="str">
        <f t="shared" si="9"/>
        <v>REDUCIR, Establezca otro control y evaluelo</v>
      </c>
      <c r="AJ14" s="104" t="s">
        <v>541</v>
      </c>
      <c r="AK14" s="105"/>
      <c r="AL14" s="137"/>
      <c r="AM14" s="102"/>
      <c r="AN14" s="127" t="s">
        <v>549</v>
      </c>
      <c r="AO14" s="148"/>
      <c r="AP14" s="148"/>
      <c r="AQ14" s="148"/>
      <c r="AR14" s="190" t="s">
        <v>357</v>
      </c>
      <c r="AS14" s="1"/>
      <c r="AT14" s="4"/>
      <c r="AU14" s="4"/>
      <c r="AV14" s="4"/>
      <c r="AW14" s="4"/>
    </row>
    <row r="15" spans="1:49" ht="105.6" x14ac:dyDescent="0.3">
      <c r="A15" s="1"/>
      <c r="B15" s="126">
        <v>4</v>
      </c>
      <c r="C15" s="102" t="s">
        <v>67</v>
      </c>
      <c r="D15" s="102" t="s">
        <v>334</v>
      </c>
      <c r="E15" s="154" t="s">
        <v>485</v>
      </c>
      <c r="F15" s="164" t="s">
        <v>52</v>
      </c>
      <c r="G15" s="130" t="s">
        <v>52</v>
      </c>
      <c r="H15" s="130" t="s">
        <v>52</v>
      </c>
      <c r="I15" s="130" t="s">
        <v>52</v>
      </c>
      <c r="J15" s="99" t="s">
        <v>499</v>
      </c>
      <c r="K15" s="99" t="s">
        <v>486</v>
      </c>
      <c r="L15" s="163" t="s">
        <v>487</v>
      </c>
      <c r="M15" s="159">
        <v>4</v>
      </c>
      <c r="N15" s="127" t="str">
        <f t="shared" si="0"/>
        <v>ALTA: La actividad que conlleva el riesgo se ejecuta mínimo 500 veces al año y máximo 5000 veces por año</v>
      </c>
      <c r="O15" s="172" t="str">
        <f t="shared" si="10"/>
        <v>80%</v>
      </c>
      <c r="P15" s="175" t="s">
        <v>78</v>
      </c>
      <c r="Q15" s="102" t="s">
        <v>64</v>
      </c>
      <c r="R15" s="135">
        <v>1</v>
      </c>
      <c r="S15" s="102" t="s">
        <v>57</v>
      </c>
      <c r="T15" s="172" t="str">
        <f t="shared" si="1"/>
        <v>60%</v>
      </c>
      <c r="U15" s="141">
        <f t="shared" si="2"/>
        <v>0.48</v>
      </c>
      <c r="V15" s="133" t="str">
        <f t="shared" si="11"/>
        <v>ALTO</v>
      </c>
      <c r="W15" s="98" t="s">
        <v>491</v>
      </c>
      <c r="X15" s="180" t="s">
        <v>226</v>
      </c>
      <c r="Y15" s="130" t="str">
        <f t="shared" si="4"/>
        <v>25%</v>
      </c>
      <c r="Z15" s="151" t="s">
        <v>235</v>
      </c>
      <c r="AA15" s="133" t="str">
        <f t="shared" si="5"/>
        <v>15%</v>
      </c>
      <c r="AB15" s="126" t="s">
        <v>52</v>
      </c>
      <c r="AC15" s="131" t="s">
        <v>59</v>
      </c>
      <c r="AD15" s="131" t="s">
        <v>60</v>
      </c>
      <c r="AE15" s="131" t="s">
        <v>61</v>
      </c>
      <c r="AF15" s="183">
        <f t="shared" si="6"/>
        <v>0.4</v>
      </c>
      <c r="AG15" s="136">
        <f t="shared" si="7"/>
        <v>0.192</v>
      </c>
      <c r="AH15" s="133" t="str">
        <f t="shared" si="8"/>
        <v>BAJO</v>
      </c>
      <c r="AI15" s="128" t="str">
        <f t="shared" si="9"/>
        <v>REDUCIR, Establezca otro control y evaluelo</v>
      </c>
      <c r="AJ15" s="104" t="s">
        <v>488</v>
      </c>
      <c r="AK15" s="105"/>
      <c r="AL15" s="137"/>
      <c r="AM15" s="144"/>
      <c r="AN15" s="127" t="s">
        <v>549</v>
      </c>
      <c r="AO15" s="148"/>
      <c r="AP15" s="148"/>
      <c r="AQ15" s="148"/>
      <c r="AR15" s="190" t="s">
        <v>357</v>
      </c>
      <c r="AS15" s="1"/>
      <c r="AT15" s="4"/>
      <c r="AU15" s="4"/>
      <c r="AV15" s="4"/>
      <c r="AW15" s="4"/>
    </row>
    <row r="16" spans="1:49" ht="92.4" x14ac:dyDescent="0.3">
      <c r="A16" s="1"/>
      <c r="B16" s="126">
        <v>5</v>
      </c>
      <c r="C16" s="102" t="s">
        <v>67</v>
      </c>
      <c r="D16" s="102" t="s">
        <v>334</v>
      </c>
      <c r="E16" s="154" t="s">
        <v>72</v>
      </c>
      <c r="F16" s="164" t="s">
        <v>52</v>
      </c>
      <c r="G16" s="130" t="s">
        <v>52</v>
      </c>
      <c r="H16" s="130" t="s">
        <v>52</v>
      </c>
      <c r="I16" s="130" t="s">
        <v>52</v>
      </c>
      <c r="J16" s="101" t="s">
        <v>500</v>
      </c>
      <c r="K16" s="99" t="s">
        <v>489</v>
      </c>
      <c r="L16" s="100" t="s">
        <v>63</v>
      </c>
      <c r="M16" s="159">
        <v>4</v>
      </c>
      <c r="N16" s="127" t="str">
        <f t="shared" si="0"/>
        <v>ALTA: La actividad que conlleva el riesgo se ejecuta mínimo 500 veces al año y máximo 5000 veces por año</v>
      </c>
      <c r="O16" s="172" t="str">
        <f t="shared" si="10"/>
        <v>80%</v>
      </c>
      <c r="P16" s="175" t="s">
        <v>78</v>
      </c>
      <c r="Q16" s="102" t="s">
        <v>64</v>
      </c>
      <c r="R16" s="135">
        <v>1</v>
      </c>
      <c r="S16" s="102" t="s">
        <v>57</v>
      </c>
      <c r="T16" s="172" t="str">
        <f t="shared" si="1"/>
        <v>60%</v>
      </c>
      <c r="U16" s="141">
        <f t="shared" si="2"/>
        <v>0.48</v>
      </c>
      <c r="V16" s="133" t="str">
        <f t="shared" si="11"/>
        <v>ALTO</v>
      </c>
      <c r="W16" s="98" t="s">
        <v>490</v>
      </c>
      <c r="X16" s="180" t="s">
        <v>226</v>
      </c>
      <c r="Y16" s="130" t="str">
        <f t="shared" si="4"/>
        <v>25%</v>
      </c>
      <c r="Z16" s="151" t="s">
        <v>235</v>
      </c>
      <c r="AA16" s="133" t="str">
        <f t="shared" si="5"/>
        <v>15%</v>
      </c>
      <c r="AB16" s="126" t="s">
        <v>52</v>
      </c>
      <c r="AC16" s="131" t="s">
        <v>59</v>
      </c>
      <c r="AD16" s="131" t="s">
        <v>60</v>
      </c>
      <c r="AE16" s="131" t="s">
        <v>65</v>
      </c>
      <c r="AF16" s="183">
        <f t="shared" si="6"/>
        <v>0.4</v>
      </c>
      <c r="AG16" s="136">
        <f t="shared" si="7"/>
        <v>0.192</v>
      </c>
      <c r="AH16" s="133" t="str">
        <f t="shared" si="8"/>
        <v>BAJO</v>
      </c>
      <c r="AI16" s="128" t="str">
        <f t="shared" si="9"/>
        <v>REDUCIR, Establezca otro control y evaluelo</v>
      </c>
      <c r="AJ16" s="104" t="s">
        <v>488</v>
      </c>
      <c r="AK16" s="105"/>
      <c r="AL16" s="137"/>
      <c r="AM16" s="144"/>
      <c r="AN16" s="127" t="s">
        <v>549</v>
      </c>
      <c r="AO16" s="148"/>
      <c r="AP16" s="148"/>
      <c r="AQ16" s="148"/>
      <c r="AR16" s="190" t="s">
        <v>357</v>
      </c>
      <c r="AS16" s="1"/>
      <c r="AT16" s="4"/>
      <c r="AU16" s="4"/>
      <c r="AV16" s="4"/>
      <c r="AW16" s="4"/>
    </row>
    <row r="17" spans="1:49" ht="84" customHeight="1" x14ac:dyDescent="0.3">
      <c r="A17" s="1"/>
      <c r="B17" s="126">
        <v>6</v>
      </c>
      <c r="C17" s="102" t="s">
        <v>73</v>
      </c>
      <c r="D17" s="102" t="s">
        <v>334</v>
      </c>
      <c r="E17" s="108" t="s">
        <v>74</v>
      </c>
      <c r="F17" s="164" t="s">
        <v>52</v>
      </c>
      <c r="G17" s="130" t="s">
        <v>52</v>
      </c>
      <c r="H17" s="130" t="s">
        <v>52</v>
      </c>
      <c r="I17" s="130" t="s">
        <v>52</v>
      </c>
      <c r="J17" s="166" t="s">
        <v>504</v>
      </c>
      <c r="K17" s="166" t="s">
        <v>71</v>
      </c>
      <c r="L17" s="168" t="s">
        <v>75</v>
      </c>
      <c r="M17" s="159">
        <v>3</v>
      </c>
      <c r="N17" s="127" t="str">
        <f t="shared" si="0"/>
        <v>MEDIA:  La actividad que conlleva el riesgo se ejecuta de 24 a 500 veces por año</v>
      </c>
      <c r="O17" s="172" t="str">
        <f t="shared" si="10"/>
        <v>60%</v>
      </c>
      <c r="P17" s="175" t="s">
        <v>78</v>
      </c>
      <c r="Q17" s="102" t="s">
        <v>64</v>
      </c>
      <c r="R17" s="135">
        <v>1</v>
      </c>
      <c r="S17" s="102" t="s">
        <v>58</v>
      </c>
      <c r="T17" s="172" t="str">
        <f t="shared" si="1"/>
        <v>60%</v>
      </c>
      <c r="U17" s="141">
        <f t="shared" si="2"/>
        <v>0.36</v>
      </c>
      <c r="V17" s="133" t="str">
        <f t="shared" si="11"/>
        <v>MODERADO</v>
      </c>
      <c r="W17" s="175" t="s">
        <v>412</v>
      </c>
      <c r="X17" s="180" t="s">
        <v>226</v>
      </c>
      <c r="Y17" s="130" t="str">
        <f t="shared" si="4"/>
        <v>25%</v>
      </c>
      <c r="Z17" s="151" t="s">
        <v>235</v>
      </c>
      <c r="AA17" s="133" t="str">
        <f t="shared" si="5"/>
        <v>15%</v>
      </c>
      <c r="AB17" s="126" t="s">
        <v>52</v>
      </c>
      <c r="AC17" s="131" t="s">
        <v>59</v>
      </c>
      <c r="AD17" s="131" t="s">
        <v>60</v>
      </c>
      <c r="AE17" s="131" t="s">
        <v>61</v>
      </c>
      <c r="AF17" s="142">
        <f t="shared" si="6"/>
        <v>0.4</v>
      </c>
      <c r="AG17" s="143">
        <f t="shared" si="7"/>
        <v>0.14399999999999999</v>
      </c>
      <c r="AH17" s="133" t="str">
        <f t="shared" si="8"/>
        <v>BAJO</v>
      </c>
      <c r="AI17" s="128" t="str">
        <f t="shared" si="9"/>
        <v>Hacer monitoreo permanente del Control</v>
      </c>
      <c r="AJ17" s="104" t="s">
        <v>413</v>
      </c>
      <c r="AK17" s="105"/>
      <c r="AL17" s="137"/>
      <c r="AM17" s="152"/>
      <c r="AN17" s="127"/>
      <c r="AO17" s="148"/>
      <c r="AP17" s="148"/>
      <c r="AQ17" s="148"/>
      <c r="AR17" s="190" t="s">
        <v>357</v>
      </c>
      <c r="AS17" s="1"/>
      <c r="AT17" s="4"/>
      <c r="AU17" s="4"/>
      <c r="AV17" s="4"/>
      <c r="AW17" s="4"/>
    </row>
    <row r="18" spans="1:49" ht="92.4" x14ac:dyDescent="0.3">
      <c r="A18" s="1"/>
      <c r="B18" s="126">
        <v>7</v>
      </c>
      <c r="C18" s="102" t="s">
        <v>73</v>
      </c>
      <c r="D18" s="102" t="s">
        <v>334</v>
      </c>
      <c r="E18" s="108" t="s">
        <v>358</v>
      </c>
      <c r="F18" s="164" t="s">
        <v>52</v>
      </c>
      <c r="G18" s="130" t="s">
        <v>52</v>
      </c>
      <c r="H18" s="130" t="s">
        <v>52</v>
      </c>
      <c r="I18" s="130" t="s">
        <v>52</v>
      </c>
      <c r="J18" s="166" t="s">
        <v>505</v>
      </c>
      <c r="K18" s="166" t="s">
        <v>68</v>
      </c>
      <c r="L18" s="168" t="s">
        <v>69</v>
      </c>
      <c r="M18" s="159">
        <v>3</v>
      </c>
      <c r="N18" s="127" t="str">
        <f t="shared" si="0"/>
        <v>MEDIA:  La actividad que conlleva el riesgo se ejecuta de 24 a 500 veces por año</v>
      </c>
      <c r="O18" s="172" t="str">
        <f t="shared" si="10"/>
        <v>60%</v>
      </c>
      <c r="P18" s="175" t="s">
        <v>78</v>
      </c>
      <c r="Q18" s="102" t="s">
        <v>64</v>
      </c>
      <c r="R18" s="135">
        <v>1</v>
      </c>
      <c r="S18" s="102" t="s">
        <v>58</v>
      </c>
      <c r="T18" s="172" t="str">
        <f t="shared" si="1"/>
        <v>60%</v>
      </c>
      <c r="U18" s="141">
        <f t="shared" si="2"/>
        <v>0.36</v>
      </c>
      <c r="V18" s="133" t="str">
        <f t="shared" si="11"/>
        <v>MODERADO</v>
      </c>
      <c r="W18" s="175" t="s">
        <v>359</v>
      </c>
      <c r="X18" s="180" t="s">
        <v>226</v>
      </c>
      <c r="Y18" s="130" t="str">
        <f t="shared" si="4"/>
        <v>25%</v>
      </c>
      <c r="Z18" s="151" t="s">
        <v>235</v>
      </c>
      <c r="AA18" s="133" t="str">
        <f t="shared" si="5"/>
        <v>15%</v>
      </c>
      <c r="AB18" s="126" t="s">
        <v>52</v>
      </c>
      <c r="AC18" s="131" t="s">
        <v>59</v>
      </c>
      <c r="AD18" s="131" t="s">
        <v>60</v>
      </c>
      <c r="AE18" s="131" t="s">
        <v>61</v>
      </c>
      <c r="AF18" s="142">
        <f t="shared" si="6"/>
        <v>0.4</v>
      </c>
      <c r="AG18" s="143">
        <f t="shared" si="7"/>
        <v>0.14399999999999999</v>
      </c>
      <c r="AH18" s="133" t="str">
        <f t="shared" si="8"/>
        <v>BAJO</v>
      </c>
      <c r="AI18" s="128" t="str">
        <f t="shared" si="9"/>
        <v>Hacer monitoreo permanente del Control</v>
      </c>
      <c r="AJ18" s="137"/>
      <c r="AK18" s="105"/>
      <c r="AL18" s="137"/>
      <c r="AM18" s="102"/>
      <c r="AN18" s="127"/>
      <c r="AO18" s="148"/>
      <c r="AP18" s="148"/>
      <c r="AQ18" s="148"/>
      <c r="AR18" s="190" t="s">
        <v>357</v>
      </c>
      <c r="AS18" s="1"/>
      <c r="AT18" s="4"/>
      <c r="AU18" s="4"/>
      <c r="AV18" s="4"/>
      <c r="AW18" s="4"/>
    </row>
    <row r="19" spans="1:49" ht="103.95" customHeight="1" x14ac:dyDescent="0.3">
      <c r="A19" s="1"/>
      <c r="B19" s="126">
        <v>8</v>
      </c>
      <c r="C19" s="102" t="s">
        <v>73</v>
      </c>
      <c r="D19" s="102" t="s">
        <v>334</v>
      </c>
      <c r="E19" s="108" t="s">
        <v>323</v>
      </c>
      <c r="F19" s="164" t="s">
        <v>52</v>
      </c>
      <c r="G19" s="130" t="s">
        <v>52</v>
      </c>
      <c r="H19" s="130" t="s">
        <v>52</v>
      </c>
      <c r="I19" s="130" t="s">
        <v>52</v>
      </c>
      <c r="J19" s="166" t="s">
        <v>506</v>
      </c>
      <c r="K19" s="167" t="s">
        <v>76</v>
      </c>
      <c r="L19" s="165" t="s">
        <v>77</v>
      </c>
      <c r="M19" s="159">
        <v>2</v>
      </c>
      <c r="N19" s="127" t="str">
        <f t="shared" si="0"/>
        <v>BAJA: La actividad que conlleva el riesgo se ejecuta de 3 a 24 veces por año</v>
      </c>
      <c r="O19" s="172" t="str">
        <f t="shared" si="10"/>
        <v>40%</v>
      </c>
      <c r="P19" s="175" t="s">
        <v>78</v>
      </c>
      <c r="Q19" s="102" t="s">
        <v>64</v>
      </c>
      <c r="R19" s="135">
        <v>1</v>
      </c>
      <c r="S19" s="102" t="s">
        <v>58</v>
      </c>
      <c r="T19" s="172" t="str">
        <f t="shared" si="1"/>
        <v>60%</v>
      </c>
      <c r="U19" s="141">
        <f t="shared" si="2"/>
        <v>0.24</v>
      </c>
      <c r="V19" s="133" t="str">
        <f t="shared" si="11"/>
        <v>MODERADO</v>
      </c>
      <c r="W19" s="175" t="s">
        <v>362</v>
      </c>
      <c r="X19" s="180" t="s">
        <v>226</v>
      </c>
      <c r="Y19" s="130" t="str">
        <f t="shared" si="4"/>
        <v>25%</v>
      </c>
      <c r="Z19" s="151" t="s">
        <v>235</v>
      </c>
      <c r="AA19" s="133" t="str">
        <f t="shared" si="5"/>
        <v>15%</v>
      </c>
      <c r="AB19" s="126" t="s">
        <v>52</v>
      </c>
      <c r="AC19" s="131" t="s">
        <v>59</v>
      </c>
      <c r="AD19" s="131" t="s">
        <v>60</v>
      </c>
      <c r="AE19" s="131" t="s">
        <v>61</v>
      </c>
      <c r="AF19" s="142">
        <f t="shared" si="6"/>
        <v>0.4</v>
      </c>
      <c r="AG19" s="143">
        <f t="shared" si="7"/>
        <v>9.6000000000000002E-2</v>
      </c>
      <c r="AH19" s="133" t="str">
        <f t="shared" si="8"/>
        <v>BAJO</v>
      </c>
      <c r="AI19" s="128" t="str">
        <f t="shared" si="9"/>
        <v>Hacer monitoreo permanente del Control</v>
      </c>
      <c r="AJ19" s="137"/>
      <c r="AK19" s="105"/>
      <c r="AL19" s="137"/>
      <c r="AM19" s="102"/>
      <c r="AN19" s="127"/>
      <c r="AO19" s="148"/>
      <c r="AP19" s="148"/>
      <c r="AQ19" s="148"/>
      <c r="AR19" s="190" t="s">
        <v>357</v>
      </c>
      <c r="AS19" s="1"/>
      <c r="AT19" s="4"/>
      <c r="AU19" s="4"/>
      <c r="AV19" s="4"/>
      <c r="AW19" s="4"/>
    </row>
    <row r="20" spans="1:49" ht="82.05" customHeight="1" x14ac:dyDescent="0.3">
      <c r="A20" s="1"/>
      <c r="B20" s="126">
        <v>9</v>
      </c>
      <c r="C20" s="102" t="s">
        <v>314</v>
      </c>
      <c r="D20" s="102" t="s">
        <v>333</v>
      </c>
      <c r="E20" s="108" t="s">
        <v>482</v>
      </c>
      <c r="F20" s="164" t="s">
        <v>52</v>
      </c>
      <c r="G20" s="130" t="s">
        <v>52</v>
      </c>
      <c r="H20" s="130" t="s">
        <v>52</v>
      </c>
      <c r="I20" s="130" t="s">
        <v>52</v>
      </c>
      <c r="J20" s="127" t="s">
        <v>81</v>
      </c>
      <c r="K20" s="127" t="s">
        <v>80</v>
      </c>
      <c r="L20" s="168" t="s">
        <v>63</v>
      </c>
      <c r="M20" s="159">
        <v>3</v>
      </c>
      <c r="N20" s="127" t="str">
        <f t="shared" si="0"/>
        <v>MEDIA:  La actividad que conlleva el riesgo se ejecuta de 24 a 500 veces por año</v>
      </c>
      <c r="O20" s="172" t="str">
        <f t="shared" si="10"/>
        <v>60%</v>
      </c>
      <c r="P20" s="175" t="s">
        <v>66</v>
      </c>
      <c r="Q20" s="102" t="s">
        <v>64</v>
      </c>
      <c r="R20" s="135">
        <v>2</v>
      </c>
      <c r="S20" s="102" t="s">
        <v>57</v>
      </c>
      <c r="T20" s="172" t="str">
        <f t="shared" si="1"/>
        <v>80%</v>
      </c>
      <c r="U20" s="141">
        <f t="shared" si="2"/>
        <v>0.48</v>
      </c>
      <c r="V20" s="133" t="str">
        <f t="shared" si="11"/>
        <v>ALTO</v>
      </c>
      <c r="W20" s="175" t="s">
        <v>483</v>
      </c>
      <c r="X20" s="180" t="s">
        <v>226</v>
      </c>
      <c r="Y20" s="130" t="str">
        <f t="shared" si="4"/>
        <v>25%</v>
      </c>
      <c r="Z20" s="151" t="s">
        <v>235</v>
      </c>
      <c r="AA20" s="133" t="str">
        <f t="shared" si="5"/>
        <v>15%</v>
      </c>
      <c r="AB20" s="126" t="s">
        <v>52</v>
      </c>
      <c r="AC20" s="131" t="s">
        <v>59</v>
      </c>
      <c r="AD20" s="131" t="s">
        <v>60</v>
      </c>
      <c r="AE20" s="131" t="s">
        <v>61</v>
      </c>
      <c r="AF20" s="142">
        <f t="shared" si="6"/>
        <v>0.4</v>
      </c>
      <c r="AG20" s="143">
        <f t="shared" si="7"/>
        <v>0.192</v>
      </c>
      <c r="AH20" s="133" t="str">
        <f t="shared" si="8"/>
        <v>BAJO</v>
      </c>
      <c r="AI20" s="128" t="str">
        <f t="shared" si="9"/>
        <v>REDUCIR, Establezca otro control y evaluelo</v>
      </c>
      <c r="AJ20" s="137"/>
      <c r="AK20" s="105"/>
      <c r="AL20" s="137"/>
      <c r="AM20" s="102"/>
      <c r="AN20" s="127" t="s">
        <v>549</v>
      </c>
      <c r="AO20" s="148"/>
      <c r="AP20" s="148"/>
      <c r="AQ20" s="148"/>
      <c r="AR20" s="190" t="s">
        <v>357</v>
      </c>
      <c r="AS20" s="1"/>
      <c r="AT20" s="4"/>
      <c r="AU20" s="4"/>
      <c r="AV20" s="4"/>
      <c r="AW20" s="4"/>
    </row>
    <row r="21" spans="1:49" ht="132" x14ac:dyDescent="0.3">
      <c r="A21" s="1"/>
      <c r="B21" s="126">
        <v>10</v>
      </c>
      <c r="C21" s="102" t="s">
        <v>314</v>
      </c>
      <c r="D21" s="102" t="s">
        <v>333</v>
      </c>
      <c r="E21" s="139" t="s">
        <v>82</v>
      </c>
      <c r="F21" s="164" t="s">
        <v>52</v>
      </c>
      <c r="G21" s="130" t="s">
        <v>52</v>
      </c>
      <c r="H21" s="130" t="s">
        <v>52</v>
      </c>
      <c r="I21" s="130" t="s">
        <v>52</v>
      </c>
      <c r="J21" s="166" t="s">
        <v>508</v>
      </c>
      <c r="K21" s="166" t="s">
        <v>83</v>
      </c>
      <c r="L21" s="169" t="s">
        <v>84</v>
      </c>
      <c r="M21" s="159">
        <v>2</v>
      </c>
      <c r="N21" s="127" t="str">
        <f t="shared" si="0"/>
        <v>BAJA: La actividad que conlleva el riesgo se ejecuta de 3 a 24 veces por año</v>
      </c>
      <c r="O21" s="172" t="str">
        <f t="shared" si="10"/>
        <v>40%</v>
      </c>
      <c r="P21" s="175" t="s">
        <v>78</v>
      </c>
      <c r="Q21" s="102"/>
      <c r="R21" s="135">
        <v>2</v>
      </c>
      <c r="S21" s="102" t="s">
        <v>57</v>
      </c>
      <c r="T21" s="172" t="str">
        <f t="shared" si="1"/>
        <v>80%</v>
      </c>
      <c r="U21" s="141">
        <f t="shared" si="2"/>
        <v>0.32000000000000006</v>
      </c>
      <c r="V21" s="133" t="str">
        <f t="shared" si="11"/>
        <v>MODERADO</v>
      </c>
      <c r="W21" s="175" t="s">
        <v>484</v>
      </c>
      <c r="X21" s="180" t="s">
        <v>226</v>
      </c>
      <c r="Y21" s="130" t="str">
        <f t="shared" si="4"/>
        <v>25%</v>
      </c>
      <c r="Z21" s="151" t="s">
        <v>235</v>
      </c>
      <c r="AA21" s="133" t="str">
        <f t="shared" si="5"/>
        <v>15%</v>
      </c>
      <c r="AB21" s="126" t="s">
        <v>52</v>
      </c>
      <c r="AC21" s="131" t="s">
        <v>59</v>
      </c>
      <c r="AD21" s="131" t="s">
        <v>60</v>
      </c>
      <c r="AE21" s="131" t="s">
        <v>61</v>
      </c>
      <c r="AF21" s="142">
        <f t="shared" si="6"/>
        <v>0.4</v>
      </c>
      <c r="AG21" s="143">
        <f t="shared" si="7"/>
        <v>0.12800000000000003</v>
      </c>
      <c r="AH21" s="133" t="str">
        <f t="shared" si="8"/>
        <v>BAJO</v>
      </c>
      <c r="AI21" s="128" t="str">
        <f t="shared" si="9"/>
        <v>Hacer monitoreo permanente del Control</v>
      </c>
      <c r="AJ21" s="137"/>
      <c r="AK21" s="137"/>
      <c r="AL21" s="137"/>
      <c r="AM21" s="102"/>
      <c r="AN21" s="127" t="s">
        <v>549</v>
      </c>
      <c r="AO21" s="148"/>
      <c r="AP21" s="148"/>
      <c r="AQ21" s="148"/>
      <c r="AR21" s="190" t="s">
        <v>357</v>
      </c>
      <c r="AS21" s="1"/>
      <c r="AT21" s="4"/>
      <c r="AU21" s="4"/>
      <c r="AV21" s="4"/>
      <c r="AW21" s="4"/>
    </row>
    <row r="22" spans="1:49" ht="87" customHeight="1" x14ac:dyDescent="0.3">
      <c r="A22" s="1"/>
      <c r="B22" s="126">
        <v>11</v>
      </c>
      <c r="C22" s="102" t="s">
        <v>85</v>
      </c>
      <c r="D22" s="102" t="s">
        <v>331</v>
      </c>
      <c r="E22" s="155" t="s">
        <v>86</v>
      </c>
      <c r="F22" s="164" t="s">
        <v>52</v>
      </c>
      <c r="G22" s="130" t="s">
        <v>52</v>
      </c>
      <c r="H22" s="130" t="s">
        <v>52</v>
      </c>
      <c r="I22" s="130" t="s">
        <v>52</v>
      </c>
      <c r="J22" s="166" t="s">
        <v>507</v>
      </c>
      <c r="K22" s="166" t="s">
        <v>88</v>
      </c>
      <c r="L22" s="168" t="s">
        <v>89</v>
      </c>
      <c r="M22" s="159">
        <v>3</v>
      </c>
      <c r="N22" s="127" t="str">
        <f t="shared" si="0"/>
        <v>MEDIA:  La actividad que conlleva el riesgo se ejecuta de 24 a 500 veces por año</v>
      </c>
      <c r="O22" s="172" t="str">
        <f t="shared" si="10"/>
        <v>60%</v>
      </c>
      <c r="P22" s="175" t="s">
        <v>78</v>
      </c>
      <c r="Q22" s="102" t="s">
        <v>62</v>
      </c>
      <c r="R22" s="135">
        <v>2</v>
      </c>
      <c r="S22" s="102" t="s">
        <v>58</v>
      </c>
      <c r="T22" s="172" t="str">
        <f t="shared" si="1"/>
        <v>80%</v>
      </c>
      <c r="U22" s="141">
        <f t="shared" si="2"/>
        <v>0.48</v>
      </c>
      <c r="V22" s="133" t="str">
        <f t="shared" si="11"/>
        <v>ALTO</v>
      </c>
      <c r="W22" s="175" t="s">
        <v>361</v>
      </c>
      <c r="X22" s="180" t="s">
        <v>226</v>
      </c>
      <c r="Y22" s="130" t="str">
        <f t="shared" si="4"/>
        <v>25%</v>
      </c>
      <c r="Z22" s="151" t="s">
        <v>235</v>
      </c>
      <c r="AA22" s="133" t="str">
        <f t="shared" si="5"/>
        <v>15%</v>
      </c>
      <c r="AB22" s="126" t="s">
        <v>52</v>
      </c>
      <c r="AC22" s="131" t="s">
        <v>59</v>
      </c>
      <c r="AD22" s="131" t="s">
        <v>60</v>
      </c>
      <c r="AE22" s="131" t="s">
        <v>61</v>
      </c>
      <c r="AF22" s="142">
        <f t="shared" si="6"/>
        <v>0.4</v>
      </c>
      <c r="AG22" s="143">
        <f t="shared" si="7"/>
        <v>0.192</v>
      </c>
      <c r="AH22" s="133" t="str">
        <f t="shared" si="8"/>
        <v>BAJO</v>
      </c>
      <c r="AI22" s="128" t="str">
        <f t="shared" si="9"/>
        <v>REDUCIR, Establezca otro control y evaluelo</v>
      </c>
      <c r="AJ22" s="129"/>
      <c r="AK22" s="105"/>
      <c r="AL22" s="137"/>
      <c r="AM22" s="102"/>
      <c r="AN22" s="127" t="s">
        <v>549</v>
      </c>
      <c r="AO22" s="148"/>
      <c r="AP22" s="148"/>
      <c r="AQ22" s="148"/>
      <c r="AR22" s="190" t="s">
        <v>357</v>
      </c>
      <c r="AS22" s="1"/>
      <c r="AT22" s="4"/>
      <c r="AU22" s="4"/>
      <c r="AV22" s="4"/>
      <c r="AW22" s="4"/>
    </row>
    <row r="23" spans="1:49" ht="92.4" x14ac:dyDescent="0.3">
      <c r="A23" s="1"/>
      <c r="B23" s="126">
        <v>12</v>
      </c>
      <c r="C23" s="102" t="s">
        <v>85</v>
      </c>
      <c r="D23" s="102" t="s">
        <v>331</v>
      </c>
      <c r="E23" s="108" t="s">
        <v>92</v>
      </c>
      <c r="F23" s="164" t="s">
        <v>52</v>
      </c>
      <c r="G23" s="130" t="s">
        <v>52</v>
      </c>
      <c r="H23" s="130" t="s">
        <v>52</v>
      </c>
      <c r="I23" s="130" t="s">
        <v>52</v>
      </c>
      <c r="J23" s="166" t="s">
        <v>537</v>
      </c>
      <c r="K23" s="166" t="s">
        <v>324</v>
      </c>
      <c r="L23" s="168" t="s">
        <v>94</v>
      </c>
      <c r="M23" s="159">
        <v>3</v>
      </c>
      <c r="N23" s="127" t="str">
        <f t="shared" si="0"/>
        <v>MEDIA:  La actividad que conlleva el riesgo se ejecuta de 24 a 500 veces por año</v>
      </c>
      <c r="O23" s="172" t="s">
        <v>95</v>
      </c>
      <c r="P23" s="175" t="s">
        <v>78</v>
      </c>
      <c r="Q23" s="102" t="s">
        <v>64</v>
      </c>
      <c r="R23" s="135">
        <v>1</v>
      </c>
      <c r="S23" s="102" t="s">
        <v>57</v>
      </c>
      <c r="T23" s="172" t="str">
        <f t="shared" si="1"/>
        <v>60%</v>
      </c>
      <c r="U23" s="141">
        <f t="shared" si="2"/>
        <v>0.36</v>
      </c>
      <c r="V23" s="133" t="str">
        <f t="shared" si="11"/>
        <v>MODERADO</v>
      </c>
      <c r="W23" s="175" t="s">
        <v>325</v>
      </c>
      <c r="X23" s="180" t="s">
        <v>226</v>
      </c>
      <c r="Y23" s="130" t="str">
        <f t="shared" si="4"/>
        <v>25%</v>
      </c>
      <c r="Z23" s="151" t="s">
        <v>235</v>
      </c>
      <c r="AA23" s="133" t="str">
        <f t="shared" si="5"/>
        <v>15%</v>
      </c>
      <c r="AB23" s="126" t="s">
        <v>52</v>
      </c>
      <c r="AC23" s="131" t="s">
        <v>59</v>
      </c>
      <c r="AD23" s="131" t="s">
        <v>60</v>
      </c>
      <c r="AE23" s="131" t="s">
        <v>61</v>
      </c>
      <c r="AF23" s="142">
        <v>0.4</v>
      </c>
      <c r="AG23" s="143">
        <v>0.14399999999999999</v>
      </c>
      <c r="AH23" s="133" t="str">
        <f t="shared" si="8"/>
        <v>BAJO</v>
      </c>
      <c r="AI23" s="128" t="str">
        <f t="shared" si="9"/>
        <v>Hacer monitoreo permanente del Control</v>
      </c>
      <c r="AJ23" s="137"/>
      <c r="AK23" s="105"/>
      <c r="AL23" s="137"/>
      <c r="AM23" s="144"/>
      <c r="AN23" s="127" t="s">
        <v>549</v>
      </c>
      <c r="AO23" s="148"/>
      <c r="AP23" s="148"/>
      <c r="AQ23" s="148"/>
      <c r="AR23" s="190" t="s">
        <v>357</v>
      </c>
      <c r="AS23" s="1"/>
      <c r="AT23" s="4"/>
      <c r="AU23" s="4"/>
      <c r="AV23" s="4"/>
      <c r="AW23" s="4"/>
    </row>
    <row r="24" spans="1:49" ht="73.5" customHeight="1" x14ac:dyDescent="0.3">
      <c r="A24" s="1"/>
      <c r="B24" s="126">
        <v>13</v>
      </c>
      <c r="C24" s="102" t="s">
        <v>85</v>
      </c>
      <c r="D24" s="102" t="s">
        <v>331</v>
      </c>
      <c r="E24" s="139" t="s">
        <v>97</v>
      </c>
      <c r="F24" s="164" t="s">
        <v>52</v>
      </c>
      <c r="G24" s="130" t="s">
        <v>52</v>
      </c>
      <c r="H24" s="130" t="s">
        <v>52</v>
      </c>
      <c r="I24" s="130" t="s">
        <v>52</v>
      </c>
      <c r="J24" s="161" t="s">
        <v>538</v>
      </c>
      <c r="K24" s="127" t="s">
        <v>326</v>
      </c>
      <c r="L24" s="168" t="s">
        <v>99</v>
      </c>
      <c r="M24" s="159">
        <v>3</v>
      </c>
      <c r="N24" s="127" t="str">
        <f t="shared" si="0"/>
        <v>MEDIA:  La actividad que conlleva el riesgo se ejecuta de 24 a 500 veces por año</v>
      </c>
      <c r="O24" s="172" t="s">
        <v>95</v>
      </c>
      <c r="P24" s="175" t="s">
        <v>78</v>
      </c>
      <c r="Q24" s="102" t="s">
        <v>64</v>
      </c>
      <c r="R24" s="135">
        <v>1</v>
      </c>
      <c r="S24" s="102" t="s">
        <v>58</v>
      </c>
      <c r="T24" s="172" t="str">
        <f t="shared" si="1"/>
        <v>60%</v>
      </c>
      <c r="U24" s="141">
        <f t="shared" si="2"/>
        <v>0.36</v>
      </c>
      <c r="V24" s="133" t="str">
        <f t="shared" si="11"/>
        <v>MODERADO</v>
      </c>
      <c r="W24" s="175" t="s">
        <v>360</v>
      </c>
      <c r="X24" s="180" t="s">
        <v>226</v>
      </c>
      <c r="Y24" s="130" t="str">
        <f t="shared" si="4"/>
        <v>25%</v>
      </c>
      <c r="Z24" s="151" t="s">
        <v>235</v>
      </c>
      <c r="AA24" s="133" t="str">
        <f t="shared" si="5"/>
        <v>15%</v>
      </c>
      <c r="AB24" s="126" t="s">
        <v>52</v>
      </c>
      <c r="AC24" s="131" t="s">
        <v>59</v>
      </c>
      <c r="AD24" s="131" t="s">
        <v>60</v>
      </c>
      <c r="AE24" s="131" t="s">
        <v>61</v>
      </c>
      <c r="AF24" s="142">
        <v>0.4</v>
      </c>
      <c r="AG24" s="143">
        <v>0.14399999999999999</v>
      </c>
      <c r="AH24" s="133" t="str">
        <f t="shared" si="8"/>
        <v>BAJO</v>
      </c>
      <c r="AI24" s="128" t="str">
        <f t="shared" si="9"/>
        <v>Hacer monitoreo permanente del Control</v>
      </c>
      <c r="AJ24" s="137"/>
      <c r="AK24" s="105"/>
      <c r="AL24" s="137"/>
      <c r="AM24" s="144"/>
      <c r="AN24" s="127" t="s">
        <v>549</v>
      </c>
      <c r="AO24" s="148"/>
      <c r="AP24" s="148"/>
      <c r="AQ24" s="148"/>
      <c r="AR24" s="190" t="s">
        <v>357</v>
      </c>
      <c r="AS24" s="1"/>
      <c r="AT24" s="4"/>
      <c r="AU24" s="4"/>
      <c r="AV24" s="4"/>
      <c r="AW24" s="4"/>
    </row>
    <row r="25" spans="1:49" ht="129.44999999999999" customHeight="1" x14ac:dyDescent="0.3">
      <c r="A25" s="1"/>
      <c r="B25" s="126">
        <v>14</v>
      </c>
      <c r="C25" s="102" t="s">
        <v>85</v>
      </c>
      <c r="D25" s="102" t="s">
        <v>331</v>
      </c>
      <c r="E25" s="108" t="s">
        <v>100</v>
      </c>
      <c r="F25" s="164" t="s">
        <v>52</v>
      </c>
      <c r="G25" s="130" t="s">
        <v>52</v>
      </c>
      <c r="H25" s="130" t="s">
        <v>52</v>
      </c>
      <c r="I25" s="130" t="s">
        <v>52</v>
      </c>
      <c r="J25" s="166" t="s">
        <v>509</v>
      </c>
      <c r="K25" s="166" t="s">
        <v>102</v>
      </c>
      <c r="L25" s="168" t="s">
        <v>103</v>
      </c>
      <c r="M25" s="159">
        <v>2</v>
      </c>
      <c r="N25" s="127" t="str">
        <f t="shared" si="0"/>
        <v>BAJA: La actividad que conlleva el riesgo se ejecuta de 3 a 24 veces por año</v>
      </c>
      <c r="O25" s="172" t="s">
        <v>104</v>
      </c>
      <c r="P25" s="175" t="s">
        <v>78</v>
      </c>
      <c r="Q25" s="102" t="s">
        <v>64</v>
      </c>
      <c r="R25" s="135">
        <v>1</v>
      </c>
      <c r="S25" s="102" t="s">
        <v>57</v>
      </c>
      <c r="T25" s="172" t="str">
        <f t="shared" si="1"/>
        <v>60%</v>
      </c>
      <c r="U25" s="141">
        <f t="shared" si="2"/>
        <v>0.24</v>
      </c>
      <c r="V25" s="133" t="str">
        <f t="shared" si="11"/>
        <v>MODERADO</v>
      </c>
      <c r="W25" s="175" t="s">
        <v>363</v>
      </c>
      <c r="X25" s="180" t="s">
        <v>226</v>
      </c>
      <c r="Y25" s="130" t="str">
        <f t="shared" si="4"/>
        <v>25%</v>
      </c>
      <c r="Z25" s="151" t="s">
        <v>235</v>
      </c>
      <c r="AA25" s="133" t="str">
        <f t="shared" si="5"/>
        <v>15%</v>
      </c>
      <c r="AB25" s="126" t="s">
        <v>52</v>
      </c>
      <c r="AC25" s="131" t="s">
        <v>59</v>
      </c>
      <c r="AD25" s="131" t="s">
        <v>60</v>
      </c>
      <c r="AE25" s="131" t="s">
        <v>61</v>
      </c>
      <c r="AF25" s="142">
        <v>0.4</v>
      </c>
      <c r="AG25" s="143">
        <v>9.6000000000000002E-2</v>
      </c>
      <c r="AH25" s="133" t="str">
        <f t="shared" si="8"/>
        <v>BAJO</v>
      </c>
      <c r="AI25" s="128" t="str">
        <f t="shared" si="9"/>
        <v>Hacer monitoreo permanente del Control</v>
      </c>
      <c r="AJ25" s="137"/>
      <c r="AK25" s="105"/>
      <c r="AL25" s="137"/>
      <c r="AM25" s="144"/>
      <c r="AN25" s="127" t="s">
        <v>549</v>
      </c>
      <c r="AO25" s="148"/>
      <c r="AP25" s="148"/>
      <c r="AQ25" s="148"/>
      <c r="AR25" s="190" t="s">
        <v>357</v>
      </c>
      <c r="AS25" s="1"/>
      <c r="AT25" s="4"/>
      <c r="AU25" s="4"/>
      <c r="AV25" s="4"/>
      <c r="AW25" s="4"/>
    </row>
    <row r="26" spans="1:49" ht="120.45" customHeight="1" x14ac:dyDescent="0.3">
      <c r="A26" s="1"/>
      <c r="B26" s="126">
        <v>15</v>
      </c>
      <c r="C26" s="102" t="s">
        <v>277</v>
      </c>
      <c r="D26" s="102" t="s">
        <v>331</v>
      </c>
      <c r="E26" s="156" t="s">
        <v>306</v>
      </c>
      <c r="F26" s="164" t="s">
        <v>52</v>
      </c>
      <c r="G26" s="130" t="s">
        <v>52</v>
      </c>
      <c r="H26" s="130" t="s">
        <v>52</v>
      </c>
      <c r="I26" s="130" t="s">
        <v>52</v>
      </c>
      <c r="J26" s="127" t="s">
        <v>551</v>
      </c>
      <c r="K26" s="102" t="s">
        <v>307</v>
      </c>
      <c r="L26" s="232" t="s">
        <v>308</v>
      </c>
      <c r="M26" s="159">
        <v>4</v>
      </c>
      <c r="N26" s="127" t="str">
        <f t="shared" si="0"/>
        <v>ALTA: La actividad que conlleva el riesgo se ejecuta mínimo 500 veces al año y máximo 5000 veces por año</v>
      </c>
      <c r="O26" s="142" t="str">
        <f t="shared" ref="O26:O28" si="12">+IF(M26&gt;=5,"100%",IF(M26&gt;=4,"80%",IF(M26&gt;=3,"60%",IF(M26&gt;=2,"40%",IF(M26&gt;=1,"20%")))))</f>
        <v>80%</v>
      </c>
      <c r="P26" s="175" t="s">
        <v>55</v>
      </c>
      <c r="Q26" s="102" t="s">
        <v>62</v>
      </c>
      <c r="R26" s="135">
        <v>3</v>
      </c>
      <c r="S26" s="102" t="s">
        <v>57</v>
      </c>
      <c r="T26" s="172" t="str">
        <f t="shared" si="1"/>
        <v>100%</v>
      </c>
      <c r="U26" s="141">
        <f t="shared" si="2"/>
        <v>0.8</v>
      </c>
      <c r="V26" s="133" t="str">
        <f t="shared" si="11"/>
        <v>EXTREMO</v>
      </c>
      <c r="W26" s="175" t="s">
        <v>554</v>
      </c>
      <c r="X26" s="180" t="s">
        <v>226</v>
      </c>
      <c r="Y26" s="130" t="str">
        <f t="shared" si="4"/>
        <v>25%</v>
      </c>
      <c r="Z26" s="151" t="s">
        <v>235</v>
      </c>
      <c r="AA26" s="133" t="str">
        <f t="shared" si="5"/>
        <v>15%</v>
      </c>
      <c r="AB26" s="126" t="s">
        <v>52</v>
      </c>
      <c r="AC26" s="131" t="s">
        <v>59</v>
      </c>
      <c r="AD26" s="131" t="s">
        <v>60</v>
      </c>
      <c r="AE26" s="131" t="s">
        <v>61</v>
      </c>
      <c r="AF26" s="142">
        <v>0.4</v>
      </c>
      <c r="AG26" s="143">
        <v>0.192</v>
      </c>
      <c r="AH26" s="133" t="str">
        <f t="shared" si="8"/>
        <v>BAJO</v>
      </c>
      <c r="AI26" s="128" t="str">
        <f t="shared" si="9"/>
        <v>REDUCIR, Establezca otro control y evaluelo</v>
      </c>
      <c r="AJ26" s="104" t="s">
        <v>364</v>
      </c>
      <c r="AK26" s="138" t="s">
        <v>311</v>
      </c>
      <c r="AL26" s="137"/>
      <c r="AM26" s="148"/>
      <c r="AN26" s="127" t="s">
        <v>550</v>
      </c>
      <c r="AO26" s="148"/>
      <c r="AP26" s="148"/>
      <c r="AQ26" s="148"/>
      <c r="AR26" s="190" t="s">
        <v>357</v>
      </c>
      <c r="AS26" s="1"/>
      <c r="AT26" s="4"/>
      <c r="AU26" s="4"/>
      <c r="AV26" s="4"/>
      <c r="AW26" s="4"/>
    </row>
    <row r="27" spans="1:49" ht="92.4" x14ac:dyDescent="0.3">
      <c r="A27" s="93"/>
      <c r="B27" s="126">
        <v>16</v>
      </c>
      <c r="C27" s="102" t="s">
        <v>277</v>
      </c>
      <c r="D27" s="102" t="s">
        <v>331</v>
      </c>
      <c r="E27" s="156" t="s">
        <v>336</v>
      </c>
      <c r="F27" s="164" t="s">
        <v>52</v>
      </c>
      <c r="G27" s="130" t="s">
        <v>52</v>
      </c>
      <c r="H27" s="130" t="s">
        <v>52</v>
      </c>
      <c r="I27" s="130" t="s">
        <v>52</v>
      </c>
      <c r="J27" s="102" t="s">
        <v>552</v>
      </c>
      <c r="K27" s="127" t="s">
        <v>338</v>
      </c>
      <c r="L27" s="170" t="s">
        <v>337</v>
      </c>
      <c r="M27" s="159">
        <v>4</v>
      </c>
      <c r="N27" s="127" t="str">
        <f t="shared" si="0"/>
        <v>ALTA: La actividad que conlleva el riesgo se ejecuta mínimo 500 veces al año y máximo 5000 veces por año</v>
      </c>
      <c r="O27" s="173" t="str">
        <f t="shared" si="12"/>
        <v>80%</v>
      </c>
      <c r="P27" s="175" t="s">
        <v>78</v>
      </c>
      <c r="Q27" s="102" t="s">
        <v>64</v>
      </c>
      <c r="R27" s="135">
        <v>1</v>
      </c>
      <c r="S27" s="102" t="s">
        <v>57</v>
      </c>
      <c r="T27" s="172" t="str">
        <f t="shared" si="1"/>
        <v>60%</v>
      </c>
      <c r="U27" s="141">
        <f t="shared" si="2"/>
        <v>0.48</v>
      </c>
      <c r="V27" s="133" t="str">
        <f t="shared" si="11"/>
        <v>ALTO</v>
      </c>
      <c r="W27" s="175" t="s">
        <v>555</v>
      </c>
      <c r="X27" s="180" t="s">
        <v>226</v>
      </c>
      <c r="Y27" s="130" t="str">
        <f t="shared" si="4"/>
        <v>25%</v>
      </c>
      <c r="Z27" s="151" t="s">
        <v>235</v>
      </c>
      <c r="AA27" s="133" t="str">
        <f t="shared" si="5"/>
        <v>15%</v>
      </c>
      <c r="AB27" s="126" t="s">
        <v>52</v>
      </c>
      <c r="AC27" s="131" t="s">
        <v>59</v>
      </c>
      <c r="AD27" s="131" t="s">
        <v>60</v>
      </c>
      <c r="AE27" s="131" t="s">
        <v>61</v>
      </c>
      <c r="AF27" s="142">
        <f t="shared" ref="AF27:AF28" si="13">+Y27+AA27</f>
        <v>0.4</v>
      </c>
      <c r="AG27" s="143">
        <f t="shared" ref="AG27:AG28" si="14">+AF27*U27</f>
        <v>0.192</v>
      </c>
      <c r="AH27" s="133" t="str">
        <f t="shared" si="8"/>
        <v>BAJO</v>
      </c>
      <c r="AI27" s="128" t="str">
        <f t="shared" si="9"/>
        <v>REDUCIR, Establezca otro control y evaluelo</v>
      </c>
      <c r="AJ27" s="104" t="s">
        <v>365</v>
      </c>
      <c r="AK27" s="105" t="s">
        <v>311</v>
      </c>
      <c r="AL27" s="137"/>
      <c r="AM27" s="148" t="s">
        <v>391</v>
      </c>
      <c r="AN27" s="127" t="s">
        <v>549</v>
      </c>
      <c r="AO27" s="148"/>
      <c r="AP27" s="148"/>
      <c r="AQ27" s="148"/>
      <c r="AR27" s="190" t="s">
        <v>357</v>
      </c>
      <c r="AS27" s="4"/>
      <c r="AT27" s="4"/>
      <c r="AU27" s="4"/>
      <c r="AV27" s="4"/>
    </row>
    <row r="28" spans="1:49" ht="92.4" x14ac:dyDescent="0.3">
      <c r="A28" s="93"/>
      <c r="B28" s="126">
        <v>17</v>
      </c>
      <c r="C28" s="102" t="s">
        <v>277</v>
      </c>
      <c r="D28" s="102" t="s">
        <v>331</v>
      </c>
      <c r="E28" s="156" t="s">
        <v>336</v>
      </c>
      <c r="F28" s="164" t="s">
        <v>52</v>
      </c>
      <c r="G28" s="130" t="s">
        <v>52</v>
      </c>
      <c r="H28" s="130" t="s">
        <v>52</v>
      </c>
      <c r="I28" s="130" t="s">
        <v>52</v>
      </c>
      <c r="J28" s="127" t="s">
        <v>553</v>
      </c>
      <c r="K28" s="144" t="s">
        <v>340</v>
      </c>
      <c r="L28" s="170" t="s">
        <v>339</v>
      </c>
      <c r="M28" s="159">
        <v>4</v>
      </c>
      <c r="N28" s="127" t="str">
        <f t="shared" si="0"/>
        <v>ALTA: La actividad que conlleva el riesgo se ejecuta mínimo 500 veces al año y máximo 5000 veces por año</v>
      </c>
      <c r="O28" s="173" t="str">
        <f t="shared" si="12"/>
        <v>80%</v>
      </c>
      <c r="P28" s="175" t="s">
        <v>78</v>
      </c>
      <c r="Q28" s="102" t="s">
        <v>64</v>
      </c>
      <c r="R28" s="135">
        <v>1</v>
      </c>
      <c r="S28" s="102" t="s">
        <v>57</v>
      </c>
      <c r="T28" s="172" t="str">
        <f t="shared" si="1"/>
        <v>60%</v>
      </c>
      <c r="U28" s="141">
        <f t="shared" si="2"/>
        <v>0.48</v>
      </c>
      <c r="V28" s="133" t="str">
        <f t="shared" si="11"/>
        <v>ALTO</v>
      </c>
      <c r="W28" s="175" t="s">
        <v>365</v>
      </c>
      <c r="X28" s="180" t="s">
        <v>226</v>
      </c>
      <c r="Y28" s="130" t="str">
        <f t="shared" si="4"/>
        <v>25%</v>
      </c>
      <c r="Z28" s="151" t="s">
        <v>235</v>
      </c>
      <c r="AA28" s="133" t="str">
        <f t="shared" si="5"/>
        <v>15%</v>
      </c>
      <c r="AB28" s="126" t="s">
        <v>52</v>
      </c>
      <c r="AC28" s="131" t="s">
        <v>59</v>
      </c>
      <c r="AD28" s="131" t="s">
        <v>60</v>
      </c>
      <c r="AE28" s="131" t="s">
        <v>61</v>
      </c>
      <c r="AF28" s="142">
        <f t="shared" si="13"/>
        <v>0.4</v>
      </c>
      <c r="AG28" s="143">
        <f t="shared" si="14"/>
        <v>0.192</v>
      </c>
      <c r="AH28" s="133" t="str">
        <f t="shared" si="8"/>
        <v>BAJO</v>
      </c>
      <c r="AI28" s="128" t="str">
        <f t="shared" si="9"/>
        <v>REDUCIR, Establezca otro control y evaluelo</v>
      </c>
      <c r="AJ28" s="104" t="s">
        <v>365</v>
      </c>
      <c r="AK28" s="105" t="s">
        <v>311</v>
      </c>
      <c r="AL28" s="137"/>
      <c r="AM28" s="148" t="s">
        <v>391</v>
      </c>
      <c r="AN28" s="127" t="s">
        <v>549</v>
      </c>
      <c r="AO28" s="148"/>
      <c r="AP28" s="148"/>
      <c r="AQ28" s="148"/>
      <c r="AR28" s="190" t="s">
        <v>357</v>
      </c>
      <c r="AS28" s="4"/>
      <c r="AT28" s="4"/>
      <c r="AU28" s="4"/>
      <c r="AV28" s="4"/>
    </row>
    <row r="29" spans="1:49" ht="92.4" x14ac:dyDescent="0.3">
      <c r="A29" s="1"/>
      <c r="B29" s="126">
        <v>18</v>
      </c>
      <c r="C29" s="102" t="s">
        <v>109</v>
      </c>
      <c r="D29" s="102" t="s">
        <v>331</v>
      </c>
      <c r="E29" s="108" t="s">
        <v>106</v>
      </c>
      <c r="F29" s="164" t="s">
        <v>52</v>
      </c>
      <c r="G29" s="130" t="s">
        <v>52</v>
      </c>
      <c r="H29" s="130" t="s">
        <v>52</v>
      </c>
      <c r="I29" s="130" t="s">
        <v>52</v>
      </c>
      <c r="J29" s="166" t="s">
        <v>510</v>
      </c>
      <c r="K29" s="166" t="s">
        <v>107</v>
      </c>
      <c r="L29" s="168" t="s">
        <v>108</v>
      </c>
      <c r="M29" s="159">
        <v>3</v>
      </c>
      <c r="N29" s="127" t="str">
        <f t="shared" ref="N29:N47" si="15">+IF(M29=5,"MUY ALTA: La actividad que conlleva el riesgo se ejecuta más de 5000 veces por año",IF(M29=4,"ALTA: La actividad que conlleva el riesgo se ejecuta mínimo 500 veces al año y máximo 5000 veces por año",IF(M29=3,"MEDIA:  La actividad que conlleva el riesgo se ejecuta de 24 a 500 veces por año",IF(M29=2,"BAJA: La actividad que conlleva el riesgo se ejecuta de 3 a 24 veces por año",IF(M29=1,"MUY BAJA: La actividad que conlleva el riesgo se ejecuta como máximos 2 veces por año")))))</f>
        <v>MEDIA:  La actividad que conlleva el riesgo se ejecuta de 24 a 500 veces por año</v>
      </c>
      <c r="O29" s="172" t="str">
        <f t="shared" ref="O29:O47" si="16">+IF(M29&gt;=5,"100%",IF(M29&gt;=4,"80%",IF(M29&gt;=3,"60%",IF(M29&gt;=2,"40%",IF(M29&gt;=1,"20%")))))</f>
        <v>60%</v>
      </c>
      <c r="P29" s="175" t="s">
        <v>66</v>
      </c>
      <c r="Q29" s="102" t="s">
        <v>62</v>
      </c>
      <c r="R29" s="135">
        <v>2</v>
      </c>
      <c r="S29" s="102" t="s">
        <v>58</v>
      </c>
      <c r="T29" s="172" t="str">
        <f t="shared" si="1"/>
        <v>80%</v>
      </c>
      <c r="U29" s="141">
        <f t="shared" ref="U29:U47" si="17">+O29*T29</f>
        <v>0.48</v>
      </c>
      <c r="V29" s="133" t="str">
        <f t="shared" si="11"/>
        <v>ALTO</v>
      </c>
      <c r="W29" s="175" t="s">
        <v>366</v>
      </c>
      <c r="X29" s="180" t="s">
        <v>226</v>
      </c>
      <c r="Y29" s="130" t="str">
        <f t="shared" si="4"/>
        <v>25%</v>
      </c>
      <c r="Z29" s="151" t="s">
        <v>235</v>
      </c>
      <c r="AA29" s="133" t="str">
        <f t="shared" si="5"/>
        <v>15%</v>
      </c>
      <c r="AB29" s="126" t="s">
        <v>52</v>
      </c>
      <c r="AC29" s="131" t="s">
        <v>59</v>
      </c>
      <c r="AD29" s="131" t="s">
        <v>60</v>
      </c>
      <c r="AE29" s="131" t="s">
        <v>61</v>
      </c>
      <c r="AF29" s="142">
        <f t="shared" ref="AF29:AF45" si="18">+Y29+AA29</f>
        <v>0.4</v>
      </c>
      <c r="AG29" s="143">
        <f t="shared" ref="AG29:AG45" si="19">+AF29*U29</f>
        <v>0.192</v>
      </c>
      <c r="AH29" s="133" t="str">
        <f t="shared" si="8"/>
        <v>BAJO</v>
      </c>
      <c r="AI29" s="128" t="str">
        <f t="shared" si="9"/>
        <v>REDUCIR, Establezca otro control y evaluelo</v>
      </c>
      <c r="AJ29" s="137"/>
      <c r="AK29" s="105"/>
      <c r="AL29" s="137"/>
      <c r="AM29" s="102"/>
      <c r="AN29" s="127" t="s">
        <v>549</v>
      </c>
      <c r="AO29" s="148"/>
      <c r="AP29" s="148"/>
      <c r="AQ29" s="148"/>
      <c r="AR29" s="190" t="s">
        <v>357</v>
      </c>
      <c r="AS29" s="1"/>
      <c r="AT29" s="4"/>
      <c r="AU29" s="4"/>
      <c r="AV29" s="4"/>
      <c r="AW29" s="4"/>
    </row>
    <row r="30" spans="1:49" ht="92.4" x14ac:dyDescent="0.3">
      <c r="A30" s="1"/>
      <c r="B30" s="126">
        <v>19</v>
      </c>
      <c r="C30" s="102" t="s">
        <v>109</v>
      </c>
      <c r="D30" s="102" t="s">
        <v>331</v>
      </c>
      <c r="E30" s="139" t="s">
        <v>110</v>
      </c>
      <c r="F30" s="164" t="s">
        <v>52</v>
      </c>
      <c r="G30" s="130" t="s">
        <v>52</v>
      </c>
      <c r="H30" s="130" t="s">
        <v>52</v>
      </c>
      <c r="I30" s="130" t="s">
        <v>52</v>
      </c>
      <c r="J30" s="166" t="s">
        <v>511</v>
      </c>
      <c r="K30" s="127" t="s">
        <v>53</v>
      </c>
      <c r="L30" s="168" t="s">
        <v>421</v>
      </c>
      <c r="M30" s="159">
        <v>4</v>
      </c>
      <c r="N30" s="127" t="str">
        <f t="shared" si="15"/>
        <v>ALTA: La actividad que conlleva el riesgo se ejecuta mínimo 500 veces al año y máximo 5000 veces por año</v>
      </c>
      <c r="O30" s="172" t="str">
        <f t="shared" si="16"/>
        <v>80%</v>
      </c>
      <c r="P30" s="175" t="s">
        <v>66</v>
      </c>
      <c r="Q30" s="102" t="s">
        <v>62</v>
      </c>
      <c r="R30" s="135">
        <v>2</v>
      </c>
      <c r="S30" s="102" t="s">
        <v>58</v>
      </c>
      <c r="T30" s="172" t="str">
        <f t="shared" si="1"/>
        <v>80%</v>
      </c>
      <c r="U30" s="141">
        <f t="shared" si="17"/>
        <v>0.64000000000000012</v>
      </c>
      <c r="V30" s="133" t="str">
        <f t="shared" si="11"/>
        <v>EXTREMO</v>
      </c>
      <c r="W30" s="175" t="s">
        <v>367</v>
      </c>
      <c r="X30" s="180" t="s">
        <v>226</v>
      </c>
      <c r="Y30" s="130" t="str">
        <f t="shared" si="4"/>
        <v>25%</v>
      </c>
      <c r="Z30" s="151" t="s">
        <v>235</v>
      </c>
      <c r="AA30" s="133" t="str">
        <f t="shared" si="5"/>
        <v>15%</v>
      </c>
      <c r="AB30" s="126" t="s">
        <v>52</v>
      </c>
      <c r="AC30" s="131" t="s">
        <v>59</v>
      </c>
      <c r="AD30" s="131" t="s">
        <v>111</v>
      </c>
      <c r="AE30" s="131" t="s">
        <v>61</v>
      </c>
      <c r="AF30" s="142">
        <f t="shared" si="18"/>
        <v>0.4</v>
      </c>
      <c r="AG30" s="143">
        <f t="shared" si="19"/>
        <v>0.25600000000000006</v>
      </c>
      <c r="AH30" s="133" t="str">
        <f t="shared" si="8"/>
        <v>MODERADO</v>
      </c>
      <c r="AI30" s="128" t="str">
        <f t="shared" si="9"/>
        <v>REDUCIR, Establezca otro control y evaluelo</v>
      </c>
      <c r="AJ30" s="137"/>
      <c r="AK30" s="105"/>
      <c r="AL30" s="137"/>
      <c r="AM30" s="127"/>
      <c r="AN30" s="127" t="s">
        <v>549</v>
      </c>
      <c r="AO30" s="148"/>
      <c r="AP30" s="148"/>
      <c r="AQ30" s="148"/>
      <c r="AR30" s="190" t="s">
        <v>357</v>
      </c>
      <c r="AS30" s="1"/>
      <c r="AT30" s="4"/>
      <c r="AU30" s="4"/>
      <c r="AV30" s="4"/>
      <c r="AW30" s="4"/>
    </row>
    <row r="31" spans="1:49" ht="92.4" x14ac:dyDescent="0.3">
      <c r="A31" s="1"/>
      <c r="B31" s="126">
        <v>20</v>
      </c>
      <c r="C31" s="102" t="s">
        <v>317</v>
      </c>
      <c r="D31" s="102" t="s">
        <v>331</v>
      </c>
      <c r="E31" s="108" t="s">
        <v>118</v>
      </c>
      <c r="F31" s="164" t="s">
        <v>52</v>
      </c>
      <c r="G31" s="130" t="s">
        <v>52</v>
      </c>
      <c r="H31" s="130" t="s">
        <v>52</v>
      </c>
      <c r="I31" s="130" t="s">
        <v>52</v>
      </c>
      <c r="J31" s="166" t="s">
        <v>512</v>
      </c>
      <c r="K31" s="166" t="s">
        <v>335</v>
      </c>
      <c r="L31" s="168" t="s">
        <v>119</v>
      </c>
      <c r="M31" s="159">
        <v>3</v>
      </c>
      <c r="N31" s="127" t="str">
        <f t="shared" si="15"/>
        <v>MEDIA:  La actividad que conlleva el riesgo se ejecuta de 24 a 500 veces por año</v>
      </c>
      <c r="O31" s="172" t="str">
        <f t="shared" si="16"/>
        <v>60%</v>
      </c>
      <c r="P31" s="175" t="s">
        <v>66</v>
      </c>
      <c r="Q31" s="102" t="s">
        <v>62</v>
      </c>
      <c r="R31" s="135">
        <v>2</v>
      </c>
      <c r="S31" s="102" t="s">
        <v>57</v>
      </c>
      <c r="T31" s="172" t="str">
        <f t="shared" si="1"/>
        <v>80%</v>
      </c>
      <c r="U31" s="141">
        <f t="shared" si="17"/>
        <v>0.48</v>
      </c>
      <c r="V31" s="133" t="str">
        <f t="shared" si="11"/>
        <v>ALTO</v>
      </c>
      <c r="W31" s="175" t="s">
        <v>368</v>
      </c>
      <c r="X31" s="180" t="s">
        <v>226</v>
      </c>
      <c r="Y31" s="130" t="str">
        <f t="shared" si="4"/>
        <v>25%</v>
      </c>
      <c r="Z31" s="151" t="s">
        <v>235</v>
      </c>
      <c r="AA31" s="133" t="str">
        <f t="shared" si="5"/>
        <v>15%</v>
      </c>
      <c r="AB31" s="126" t="s">
        <v>52</v>
      </c>
      <c r="AC31" s="131" t="s">
        <v>59</v>
      </c>
      <c r="AD31" s="131" t="s">
        <v>60</v>
      </c>
      <c r="AE31" s="131" t="s">
        <v>61</v>
      </c>
      <c r="AF31" s="142">
        <f t="shared" si="18"/>
        <v>0.4</v>
      </c>
      <c r="AG31" s="143">
        <f t="shared" si="19"/>
        <v>0.192</v>
      </c>
      <c r="AH31" s="133" t="str">
        <f t="shared" si="8"/>
        <v>BAJO</v>
      </c>
      <c r="AI31" s="128" t="str">
        <f t="shared" si="9"/>
        <v>REDUCIR, Establezca otro control y evaluelo</v>
      </c>
      <c r="AJ31" s="137"/>
      <c r="AK31" s="105"/>
      <c r="AL31" s="137"/>
      <c r="AM31" s="144"/>
      <c r="AN31" s="127" t="s">
        <v>549</v>
      </c>
      <c r="AO31" s="148"/>
      <c r="AP31" s="148"/>
      <c r="AQ31" s="148"/>
      <c r="AR31" s="190" t="s">
        <v>357</v>
      </c>
      <c r="AS31" s="1"/>
      <c r="AT31" s="4"/>
      <c r="AU31" s="4"/>
      <c r="AV31" s="4"/>
      <c r="AW31" s="4"/>
    </row>
    <row r="32" spans="1:49" ht="92.4" x14ac:dyDescent="0.3">
      <c r="A32" s="1"/>
      <c r="B32" s="126">
        <v>21</v>
      </c>
      <c r="C32" s="102" t="s">
        <v>112</v>
      </c>
      <c r="D32" s="102" t="s">
        <v>331</v>
      </c>
      <c r="E32" s="157" t="s">
        <v>341</v>
      </c>
      <c r="F32" s="164" t="s">
        <v>52</v>
      </c>
      <c r="G32" s="130" t="s">
        <v>52</v>
      </c>
      <c r="H32" s="130" t="s">
        <v>52</v>
      </c>
      <c r="I32" s="130" t="s">
        <v>52</v>
      </c>
      <c r="J32" s="101" t="s">
        <v>513</v>
      </c>
      <c r="K32" s="101" t="s">
        <v>342</v>
      </c>
      <c r="L32" s="171" t="s">
        <v>343</v>
      </c>
      <c r="M32" s="159">
        <v>3</v>
      </c>
      <c r="N32" s="127" t="str">
        <f t="shared" si="15"/>
        <v>MEDIA:  La actividad que conlleva el riesgo se ejecuta de 24 a 500 veces por año</v>
      </c>
      <c r="O32" s="172" t="str">
        <f t="shared" si="16"/>
        <v>60%</v>
      </c>
      <c r="P32" s="175" t="s">
        <v>78</v>
      </c>
      <c r="Q32" s="102" t="s">
        <v>64</v>
      </c>
      <c r="R32" s="135">
        <v>1</v>
      </c>
      <c r="S32" s="102" t="s">
        <v>57</v>
      </c>
      <c r="T32" s="172" t="str">
        <f t="shared" si="1"/>
        <v>60%</v>
      </c>
      <c r="U32" s="145">
        <f t="shared" si="17"/>
        <v>0.36</v>
      </c>
      <c r="V32" s="133" t="str">
        <f t="shared" ref="V32:V38" si="20">+IF(U32&gt;=0.6,"EXTREMO",IF(U32&gt;=0.4,"ALTO",IF(U32&gt;=0.2,"MODERADO",IF(U32&gt;=0,"ERROR EN LA VALORACION DEL RIESGO"))))</f>
        <v>MODERADO</v>
      </c>
      <c r="W32" s="98" t="s">
        <v>369</v>
      </c>
      <c r="X32" s="180" t="s">
        <v>226</v>
      </c>
      <c r="Y32" s="130" t="str">
        <f t="shared" si="4"/>
        <v>25%</v>
      </c>
      <c r="Z32" s="151" t="s">
        <v>235</v>
      </c>
      <c r="AA32" s="133" t="str">
        <f t="shared" si="5"/>
        <v>15%</v>
      </c>
      <c r="AB32" s="126" t="s">
        <v>52</v>
      </c>
      <c r="AC32" s="131" t="s">
        <v>59</v>
      </c>
      <c r="AD32" s="131" t="s">
        <v>60</v>
      </c>
      <c r="AE32" s="131" t="s">
        <v>61</v>
      </c>
      <c r="AF32" s="146">
        <f t="shared" si="18"/>
        <v>0.4</v>
      </c>
      <c r="AG32" s="132">
        <f t="shared" si="19"/>
        <v>0.14399999999999999</v>
      </c>
      <c r="AH32" s="133" t="str">
        <f t="shared" si="8"/>
        <v>BAJO</v>
      </c>
      <c r="AI32" s="128" t="str">
        <f t="shared" si="9"/>
        <v>Hacer monitoreo permanente del Control</v>
      </c>
      <c r="AJ32" s="105"/>
      <c r="AK32" s="137"/>
      <c r="AL32" s="129"/>
      <c r="AM32" s="127"/>
      <c r="AN32" s="127" t="s">
        <v>549</v>
      </c>
      <c r="AO32" s="148"/>
      <c r="AP32" s="148"/>
      <c r="AQ32" s="148"/>
      <c r="AR32" s="190" t="s">
        <v>357</v>
      </c>
      <c r="AS32" s="1"/>
      <c r="AT32" s="4"/>
      <c r="AU32" s="4"/>
      <c r="AV32" s="4"/>
      <c r="AW32" s="4"/>
    </row>
    <row r="33" spans="1:49" ht="118.8" x14ac:dyDescent="0.3">
      <c r="A33" s="1"/>
      <c r="B33" s="126">
        <v>22</v>
      </c>
      <c r="C33" s="102" t="s">
        <v>112</v>
      </c>
      <c r="D33" s="102" t="s">
        <v>331</v>
      </c>
      <c r="E33" s="157" t="s">
        <v>385</v>
      </c>
      <c r="F33" s="164" t="s">
        <v>52</v>
      </c>
      <c r="G33" s="130" t="s">
        <v>52</v>
      </c>
      <c r="H33" s="130" t="s">
        <v>52</v>
      </c>
      <c r="I33" s="130" t="s">
        <v>52</v>
      </c>
      <c r="J33" s="101" t="s">
        <v>514</v>
      </c>
      <c r="K33" s="101" t="s">
        <v>342</v>
      </c>
      <c r="L33" s="171" t="s">
        <v>344</v>
      </c>
      <c r="M33" s="159">
        <v>3</v>
      </c>
      <c r="N33" s="127" t="str">
        <f t="shared" si="15"/>
        <v>MEDIA:  La actividad que conlleva el riesgo se ejecuta de 24 a 500 veces por año</v>
      </c>
      <c r="O33" s="172" t="str">
        <f t="shared" si="16"/>
        <v>60%</v>
      </c>
      <c r="P33" s="175" t="s">
        <v>78</v>
      </c>
      <c r="Q33" s="102" t="s">
        <v>64</v>
      </c>
      <c r="R33" s="135">
        <v>1</v>
      </c>
      <c r="S33" s="102" t="s">
        <v>57</v>
      </c>
      <c r="T33" s="172" t="str">
        <f t="shared" si="1"/>
        <v>60%</v>
      </c>
      <c r="U33" s="145">
        <f t="shared" si="17"/>
        <v>0.36</v>
      </c>
      <c r="V33" s="133" t="str">
        <f t="shared" si="20"/>
        <v>MODERADO</v>
      </c>
      <c r="W33" s="98" t="s">
        <v>352</v>
      </c>
      <c r="X33" s="180" t="s">
        <v>226</v>
      </c>
      <c r="Y33" s="130" t="str">
        <f t="shared" si="4"/>
        <v>25%</v>
      </c>
      <c r="Z33" s="151" t="s">
        <v>235</v>
      </c>
      <c r="AA33" s="133" t="str">
        <f t="shared" si="5"/>
        <v>15%</v>
      </c>
      <c r="AB33" s="126" t="s">
        <v>52</v>
      </c>
      <c r="AC33" s="131" t="s">
        <v>59</v>
      </c>
      <c r="AD33" s="131" t="s">
        <v>60</v>
      </c>
      <c r="AE33" s="131" t="s">
        <v>61</v>
      </c>
      <c r="AF33" s="146">
        <f t="shared" si="18"/>
        <v>0.4</v>
      </c>
      <c r="AG33" s="132">
        <f t="shared" si="19"/>
        <v>0.14399999999999999</v>
      </c>
      <c r="AH33" s="133" t="str">
        <f t="shared" si="8"/>
        <v>BAJO</v>
      </c>
      <c r="AI33" s="128" t="str">
        <f t="shared" si="9"/>
        <v>Hacer monitoreo permanente del Control</v>
      </c>
      <c r="AJ33" s="105"/>
      <c r="AK33" s="137"/>
      <c r="AL33" s="129"/>
      <c r="AM33" s="127"/>
      <c r="AN33" s="127" t="s">
        <v>549</v>
      </c>
      <c r="AO33" s="148"/>
      <c r="AP33" s="148"/>
      <c r="AQ33" s="148"/>
      <c r="AR33" s="190" t="s">
        <v>357</v>
      </c>
      <c r="AS33" s="1"/>
      <c r="AT33" s="4"/>
      <c r="AU33" s="4"/>
      <c r="AV33" s="4"/>
      <c r="AW33" s="4"/>
    </row>
    <row r="34" spans="1:49" ht="88.5" customHeight="1" x14ac:dyDescent="0.3">
      <c r="A34" s="1"/>
      <c r="B34" s="126">
        <v>23</v>
      </c>
      <c r="C34" s="102" t="s">
        <v>112</v>
      </c>
      <c r="D34" s="102" t="s">
        <v>331</v>
      </c>
      <c r="E34" s="157" t="s">
        <v>345</v>
      </c>
      <c r="F34" s="164" t="s">
        <v>52</v>
      </c>
      <c r="G34" s="130" t="s">
        <v>52</v>
      </c>
      <c r="H34" s="130" t="s">
        <v>52</v>
      </c>
      <c r="I34" s="130" t="s">
        <v>52</v>
      </c>
      <c r="J34" s="101" t="s">
        <v>515</v>
      </c>
      <c r="K34" s="101" t="s">
        <v>342</v>
      </c>
      <c r="L34" s="171" t="s">
        <v>346</v>
      </c>
      <c r="M34" s="159">
        <v>3</v>
      </c>
      <c r="N34" s="127" t="str">
        <f t="shared" si="15"/>
        <v>MEDIA:  La actividad que conlleva el riesgo se ejecuta de 24 a 500 veces por año</v>
      </c>
      <c r="O34" s="172" t="str">
        <f t="shared" si="16"/>
        <v>60%</v>
      </c>
      <c r="P34" s="175" t="s">
        <v>78</v>
      </c>
      <c r="Q34" s="102" t="s">
        <v>64</v>
      </c>
      <c r="R34" s="135">
        <v>1</v>
      </c>
      <c r="S34" s="102" t="s">
        <v>58</v>
      </c>
      <c r="T34" s="172" t="str">
        <f t="shared" si="1"/>
        <v>60%</v>
      </c>
      <c r="U34" s="145">
        <f t="shared" si="17"/>
        <v>0.36</v>
      </c>
      <c r="V34" s="133" t="str">
        <f t="shared" si="20"/>
        <v>MODERADO</v>
      </c>
      <c r="W34" s="181" t="s">
        <v>370</v>
      </c>
      <c r="X34" s="180" t="s">
        <v>226</v>
      </c>
      <c r="Y34" s="130" t="str">
        <f t="shared" si="4"/>
        <v>25%</v>
      </c>
      <c r="Z34" s="151" t="s">
        <v>235</v>
      </c>
      <c r="AA34" s="133" t="str">
        <f t="shared" si="5"/>
        <v>15%</v>
      </c>
      <c r="AB34" s="126" t="s">
        <v>52</v>
      </c>
      <c r="AC34" s="131" t="s">
        <v>59</v>
      </c>
      <c r="AD34" s="131" t="s">
        <v>60</v>
      </c>
      <c r="AE34" s="131" t="s">
        <v>61</v>
      </c>
      <c r="AF34" s="146">
        <f t="shared" si="18"/>
        <v>0.4</v>
      </c>
      <c r="AG34" s="132">
        <f t="shared" si="19"/>
        <v>0.14399999999999999</v>
      </c>
      <c r="AH34" s="133" t="str">
        <f t="shared" si="8"/>
        <v>BAJO</v>
      </c>
      <c r="AI34" s="128" t="str">
        <f t="shared" si="9"/>
        <v>Hacer monitoreo permanente del Control</v>
      </c>
      <c r="AJ34" s="105"/>
      <c r="AK34" s="137"/>
      <c r="AL34" s="129"/>
      <c r="AM34" s="127"/>
      <c r="AN34" s="127" t="s">
        <v>549</v>
      </c>
      <c r="AO34" s="148"/>
      <c r="AP34" s="148"/>
      <c r="AQ34" s="148"/>
      <c r="AR34" s="190" t="s">
        <v>357</v>
      </c>
      <c r="AS34" s="1"/>
      <c r="AT34" s="4"/>
      <c r="AU34" s="4"/>
      <c r="AV34" s="4"/>
      <c r="AW34" s="4"/>
    </row>
    <row r="35" spans="1:49" ht="92.4" x14ac:dyDescent="0.3">
      <c r="A35" s="1"/>
      <c r="B35" s="126">
        <v>24</v>
      </c>
      <c r="C35" s="102" t="s">
        <v>112</v>
      </c>
      <c r="D35" s="102" t="s">
        <v>331</v>
      </c>
      <c r="E35" s="109" t="s">
        <v>347</v>
      </c>
      <c r="F35" s="164" t="s">
        <v>52</v>
      </c>
      <c r="G35" s="130" t="s">
        <v>52</v>
      </c>
      <c r="H35" s="130" t="s">
        <v>52</v>
      </c>
      <c r="I35" s="130" t="s">
        <v>52</v>
      </c>
      <c r="J35" s="101" t="s">
        <v>516</v>
      </c>
      <c r="K35" s="101" t="s">
        <v>342</v>
      </c>
      <c r="L35" s="171" t="s">
        <v>348</v>
      </c>
      <c r="M35" s="159">
        <v>3</v>
      </c>
      <c r="N35" s="127" t="str">
        <f t="shared" si="15"/>
        <v>MEDIA:  La actividad que conlleva el riesgo se ejecuta de 24 a 500 veces por año</v>
      </c>
      <c r="O35" s="172" t="str">
        <f t="shared" si="16"/>
        <v>60%</v>
      </c>
      <c r="P35" s="175" t="s">
        <v>78</v>
      </c>
      <c r="Q35" s="102" t="s">
        <v>64</v>
      </c>
      <c r="R35" s="135">
        <v>1</v>
      </c>
      <c r="S35" s="102" t="s">
        <v>57</v>
      </c>
      <c r="T35" s="172" t="str">
        <f t="shared" si="1"/>
        <v>60%</v>
      </c>
      <c r="U35" s="145">
        <f t="shared" si="17"/>
        <v>0.36</v>
      </c>
      <c r="V35" s="133" t="str">
        <f t="shared" si="20"/>
        <v>MODERADO</v>
      </c>
      <c r="W35" s="98" t="s">
        <v>353</v>
      </c>
      <c r="X35" s="180" t="s">
        <v>226</v>
      </c>
      <c r="Y35" s="130" t="str">
        <f t="shared" si="4"/>
        <v>25%</v>
      </c>
      <c r="Z35" s="151" t="s">
        <v>235</v>
      </c>
      <c r="AA35" s="133" t="str">
        <f t="shared" si="5"/>
        <v>15%</v>
      </c>
      <c r="AB35" s="126" t="s">
        <v>52</v>
      </c>
      <c r="AC35" s="131" t="s">
        <v>59</v>
      </c>
      <c r="AD35" s="131" t="s">
        <v>60</v>
      </c>
      <c r="AE35" s="131" t="s">
        <v>61</v>
      </c>
      <c r="AF35" s="146">
        <f t="shared" si="18"/>
        <v>0.4</v>
      </c>
      <c r="AG35" s="132">
        <f t="shared" si="19"/>
        <v>0.14399999999999999</v>
      </c>
      <c r="AH35" s="133" t="str">
        <f t="shared" si="8"/>
        <v>BAJO</v>
      </c>
      <c r="AI35" s="128" t="str">
        <f t="shared" si="9"/>
        <v>Hacer monitoreo permanente del Control</v>
      </c>
      <c r="AJ35" s="105"/>
      <c r="AK35" s="137"/>
      <c r="AL35" s="129"/>
      <c r="AM35" s="127"/>
      <c r="AN35" s="127" t="s">
        <v>549</v>
      </c>
      <c r="AO35" s="148"/>
      <c r="AP35" s="148"/>
      <c r="AQ35" s="148"/>
      <c r="AR35" s="190" t="s">
        <v>357</v>
      </c>
      <c r="AS35" s="1"/>
      <c r="AT35" s="5"/>
      <c r="AU35" s="4"/>
      <c r="AV35" s="4"/>
      <c r="AW35" s="4"/>
    </row>
    <row r="36" spans="1:49" ht="92.4" x14ac:dyDescent="0.3">
      <c r="A36" s="1"/>
      <c r="B36" s="126">
        <v>25</v>
      </c>
      <c r="C36" s="102" t="s">
        <v>112</v>
      </c>
      <c r="D36" s="102" t="s">
        <v>331</v>
      </c>
      <c r="E36" s="158" t="s">
        <v>349</v>
      </c>
      <c r="F36" s="164" t="s">
        <v>52</v>
      </c>
      <c r="G36" s="130" t="s">
        <v>52</v>
      </c>
      <c r="H36" s="130" t="s">
        <v>52</v>
      </c>
      <c r="I36" s="130" t="s">
        <v>52</v>
      </c>
      <c r="J36" s="96" t="s">
        <v>517</v>
      </c>
      <c r="K36" s="101" t="s">
        <v>350</v>
      </c>
      <c r="L36" s="100" t="s">
        <v>351</v>
      </c>
      <c r="M36" s="159">
        <v>3</v>
      </c>
      <c r="N36" s="127" t="str">
        <f t="shared" si="15"/>
        <v>MEDIA:  La actividad que conlleva el riesgo se ejecuta de 24 a 500 veces por año</v>
      </c>
      <c r="O36" s="172" t="str">
        <f t="shared" si="16"/>
        <v>60%</v>
      </c>
      <c r="P36" s="175" t="s">
        <v>78</v>
      </c>
      <c r="Q36" s="102" t="s">
        <v>64</v>
      </c>
      <c r="R36" s="135">
        <v>1</v>
      </c>
      <c r="S36" s="102" t="s">
        <v>57</v>
      </c>
      <c r="T36" s="172" t="str">
        <f t="shared" si="1"/>
        <v>60%</v>
      </c>
      <c r="U36" s="145">
        <f t="shared" si="17"/>
        <v>0.36</v>
      </c>
      <c r="V36" s="133" t="str">
        <f t="shared" si="20"/>
        <v>MODERADO</v>
      </c>
      <c r="W36" s="98" t="s">
        <v>371</v>
      </c>
      <c r="X36" s="180" t="s">
        <v>226</v>
      </c>
      <c r="Y36" s="130" t="str">
        <f t="shared" si="4"/>
        <v>25%</v>
      </c>
      <c r="Z36" s="151" t="s">
        <v>235</v>
      </c>
      <c r="AA36" s="133" t="str">
        <f t="shared" si="5"/>
        <v>15%</v>
      </c>
      <c r="AB36" s="126" t="s">
        <v>52</v>
      </c>
      <c r="AC36" s="131" t="s">
        <v>59</v>
      </c>
      <c r="AD36" s="131" t="s">
        <v>60</v>
      </c>
      <c r="AE36" s="131" t="s">
        <v>61</v>
      </c>
      <c r="AF36" s="146">
        <f t="shared" si="18"/>
        <v>0.4</v>
      </c>
      <c r="AG36" s="132">
        <f t="shared" si="19"/>
        <v>0.14399999999999999</v>
      </c>
      <c r="AH36" s="133" t="str">
        <f t="shared" si="8"/>
        <v>BAJO</v>
      </c>
      <c r="AI36" s="128" t="str">
        <f t="shared" si="9"/>
        <v>Hacer monitoreo permanente del Control</v>
      </c>
      <c r="AJ36" s="105"/>
      <c r="AK36" s="137"/>
      <c r="AL36" s="129"/>
      <c r="AM36" s="127"/>
      <c r="AN36" s="127" t="s">
        <v>549</v>
      </c>
      <c r="AO36" s="148"/>
      <c r="AP36" s="148"/>
      <c r="AQ36" s="148"/>
      <c r="AR36" s="190" t="s">
        <v>357</v>
      </c>
      <c r="AS36" s="1"/>
      <c r="AT36" s="4"/>
      <c r="AU36" s="4"/>
      <c r="AV36" s="4"/>
      <c r="AW36" s="4"/>
    </row>
    <row r="37" spans="1:49" ht="92.4" x14ac:dyDescent="0.3">
      <c r="A37" s="1"/>
      <c r="B37" s="126">
        <v>26</v>
      </c>
      <c r="C37" s="102" t="s">
        <v>112</v>
      </c>
      <c r="D37" s="102" t="s">
        <v>331</v>
      </c>
      <c r="E37" s="109" t="s">
        <v>385</v>
      </c>
      <c r="F37" s="164" t="s">
        <v>52</v>
      </c>
      <c r="G37" s="130" t="s">
        <v>52</v>
      </c>
      <c r="H37" s="130" t="s">
        <v>52</v>
      </c>
      <c r="I37" s="130" t="s">
        <v>52</v>
      </c>
      <c r="J37" s="101" t="s">
        <v>518</v>
      </c>
      <c r="K37" s="101" t="s">
        <v>382</v>
      </c>
      <c r="L37" s="171" t="s">
        <v>383</v>
      </c>
      <c r="M37" s="159">
        <v>2</v>
      </c>
      <c r="N37" s="127" t="str">
        <f t="shared" si="15"/>
        <v>BAJA: La actividad que conlleva el riesgo se ejecuta de 3 a 24 veces por año</v>
      </c>
      <c r="O37" s="172" t="str">
        <f t="shared" si="16"/>
        <v>40%</v>
      </c>
      <c r="P37" s="175" t="s">
        <v>78</v>
      </c>
      <c r="Q37" s="102" t="s">
        <v>64</v>
      </c>
      <c r="R37" s="135">
        <v>1</v>
      </c>
      <c r="S37" s="102" t="s">
        <v>57</v>
      </c>
      <c r="T37" s="172" t="str">
        <f t="shared" si="1"/>
        <v>60%</v>
      </c>
      <c r="U37" s="145">
        <f t="shared" si="17"/>
        <v>0.24</v>
      </c>
      <c r="V37" s="133" t="str">
        <f t="shared" si="20"/>
        <v>MODERADO</v>
      </c>
      <c r="W37" s="98" t="s">
        <v>384</v>
      </c>
      <c r="X37" s="180" t="s">
        <v>226</v>
      </c>
      <c r="Y37" s="130" t="str">
        <f t="shared" si="4"/>
        <v>25%</v>
      </c>
      <c r="Z37" s="151" t="s">
        <v>235</v>
      </c>
      <c r="AA37" s="133" t="str">
        <f t="shared" si="5"/>
        <v>15%</v>
      </c>
      <c r="AB37" s="126" t="s">
        <v>52</v>
      </c>
      <c r="AC37" s="131" t="s">
        <v>59</v>
      </c>
      <c r="AD37" s="131" t="s">
        <v>60</v>
      </c>
      <c r="AE37" s="131" t="s">
        <v>61</v>
      </c>
      <c r="AF37" s="146">
        <f t="shared" si="18"/>
        <v>0.4</v>
      </c>
      <c r="AG37" s="132">
        <f t="shared" si="19"/>
        <v>9.6000000000000002E-2</v>
      </c>
      <c r="AH37" s="133" t="str">
        <f t="shared" si="8"/>
        <v>BAJO</v>
      </c>
      <c r="AI37" s="128" t="str">
        <f t="shared" si="9"/>
        <v>Hacer monitoreo permanente del Control</v>
      </c>
      <c r="AJ37" s="137"/>
      <c r="AK37" s="105"/>
      <c r="AL37" s="137"/>
      <c r="AM37" s="144"/>
      <c r="AN37" s="127" t="s">
        <v>549</v>
      </c>
      <c r="AO37" s="148"/>
      <c r="AP37" s="148"/>
      <c r="AQ37" s="148"/>
      <c r="AR37" s="190" t="s">
        <v>357</v>
      </c>
      <c r="AS37" s="1"/>
      <c r="AT37" s="4"/>
      <c r="AU37" s="4"/>
      <c r="AV37" s="4"/>
      <c r="AW37" s="4"/>
    </row>
    <row r="38" spans="1:49" ht="112.8" customHeight="1" x14ac:dyDescent="0.3">
      <c r="A38" s="1"/>
      <c r="B38" s="126">
        <v>27</v>
      </c>
      <c r="C38" s="102" t="s">
        <v>114</v>
      </c>
      <c r="D38" s="102" t="s">
        <v>331</v>
      </c>
      <c r="E38" s="108" t="s">
        <v>115</v>
      </c>
      <c r="F38" s="164" t="s">
        <v>52</v>
      </c>
      <c r="G38" s="130" t="s">
        <v>52</v>
      </c>
      <c r="H38" s="130" t="s">
        <v>52</v>
      </c>
      <c r="I38" s="130" t="s">
        <v>52</v>
      </c>
      <c r="J38" s="129" t="s">
        <v>519</v>
      </c>
      <c r="K38" s="166" t="s">
        <v>375</v>
      </c>
      <c r="L38" s="168" t="s">
        <v>327</v>
      </c>
      <c r="M38" s="159">
        <v>2</v>
      </c>
      <c r="N38" s="127" t="str">
        <f t="shared" si="15"/>
        <v>BAJA: La actividad que conlleva el riesgo se ejecuta de 3 a 24 veces por año</v>
      </c>
      <c r="O38" s="172" t="str">
        <f t="shared" si="16"/>
        <v>40%</v>
      </c>
      <c r="P38" s="175" t="s">
        <v>78</v>
      </c>
      <c r="Q38" s="102" t="s">
        <v>64</v>
      </c>
      <c r="R38" s="135">
        <v>1</v>
      </c>
      <c r="S38" s="102" t="s">
        <v>58</v>
      </c>
      <c r="T38" s="172" t="str">
        <f t="shared" si="1"/>
        <v>60%</v>
      </c>
      <c r="U38" s="141">
        <f t="shared" si="17"/>
        <v>0.24</v>
      </c>
      <c r="V38" s="133" t="str">
        <f t="shared" si="20"/>
        <v>MODERADO</v>
      </c>
      <c r="W38" s="175" t="s">
        <v>376</v>
      </c>
      <c r="X38" s="180" t="s">
        <v>226</v>
      </c>
      <c r="Y38" s="130" t="str">
        <f t="shared" si="4"/>
        <v>25%</v>
      </c>
      <c r="Z38" s="151" t="s">
        <v>235</v>
      </c>
      <c r="AA38" s="133" t="str">
        <f t="shared" si="5"/>
        <v>15%</v>
      </c>
      <c r="AB38" s="126" t="s">
        <v>52</v>
      </c>
      <c r="AC38" s="131" t="s">
        <v>59</v>
      </c>
      <c r="AD38" s="131" t="s">
        <v>60</v>
      </c>
      <c r="AE38" s="131" t="s">
        <v>61</v>
      </c>
      <c r="AF38" s="142">
        <f t="shared" si="18"/>
        <v>0.4</v>
      </c>
      <c r="AG38" s="143">
        <f t="shared" si="19"/>
        <v>9.6000000000000002E-2</v>
      </c>
      <c r="AH38" s="133" t="str">
        <f t="shared" si="8"/>
        <v>BAJO</v>
      </c>
      <c r="AI38" s="128" t="str">
        <f t="shared" si="9"/>
        <v>Hacer monitoreo permanente del Control</v>
      </c>
      <c r="AJ38" s="104"/>
      <c r="AK38" s="147"/>
      <c r="AL38" s="186"/>
      <c r="AM38" s="127"/>
      <c r="AN38" s="127" t="s">
        <v>549</v>
      </c>
      <c r="AO38" s="148"/>
      <c r="AP38" s="148"/>
      <c r="AQ38" s="148"/>
      <c r="AR38" s="190" t="s">
        <v>357</v>
      </c>
      <c r="AS38" s="1"/>
      <c r="AT38" s="4"/>
      <c r="AU38" s="4"/>
      <c r="AV38" s="4"/>
      <c r="AW38" s="4"/>
    </row>
    <row r="39" spans="1:49" ht="105.6" x14ac:dyDescent="0.3">
      <c r="A39" s="1"/>
      <c r="B39" s="126">
        <v>28</v>
      </c>
      <c r="C39" s="102" t="s">
        <v>116</v>
      </c>
      <c r="D39" s="102" t="s">
        <v>331</v>
      </c>
      <c r="E39" s="108" t="s">
        <v>372</v>
      </c>
      <c r="F39" s="164" t="s">
        <v>52</v>
      </c>
      <c r="G39" s="130" t="s">
        <v>52</v>
      </c>
      <c r="H39" s="130" t="s">
        <v>52</v>
      </c>
      <c r="I39" s="130" t="s">
        <v>52</v>
      </c>
      <c r="J39" s="166" t="s">
        <v>520</v>
      </c>
      <c r="K39" s="166" t="s">
        <v>113</v>
      </c>
      <c r="L39" s="168" t="s">
        <v>117</v>
      </c>
      <c r="M39" s="159">
        <v>3</v>
      </c>
      <c r="N39" s="127" t="str">
        <f t="shared" si="15"/>
        <v>MEDIA:  La actividad que conlleva el riesgo se ejecuta de 24 a 500 veces por año</v>
      </c>
      <c r="O39" s="172" t="str">
        <f t="shared" si="16"/>
        <v>60%</v>
      </c>
      <c r="P39" s="175" t="s">
        <v>78</v>
      </c>
      <c r="Q39" s="102" t="s">
        <v>64</v>
      </c>
      <c r="R39" s="135">
        <v>1</v>
      </c>
      <c r="S39" s="102" t="s">
        <v>58</v>
      </c>
      <c r="T39" s="172" t="str">
        <f t="shared" si="1"/>
        <v>60%</v>
      </c>
      <c r="U39" s="141">
        <f t="shared" si="17"/>
        <v>0.36</v>
      </c>
      <c r="V39" s="133" t="str">
        <f t="shared" ref="V39:V47" si="21">+IF(U39&gt;=0.6,"EXTREMO",IF(U39&gt;=0.4,"ALTO",IF(U39&gt;=0.2,"MODERADO",IF(U39&gt;=0.16,"BAJO",IF(U39&gt;=0,"ERROR EN LA VALORACION DEL RIESGO")))))</f>
        <v>MODERADO</v>
      </c>
      <c r="W39" s="175" t="s">
        <v>422</v>
      </c>
      <c r="X39" s="180" t="s">
        <v>226</v>
      </c>
      <c r="Y39" s="130" t="str">
        <f t="shared" si="4"/>
        <v>25%</v>
      </c>
      <c r="Z39" s="151" t="s">
        <v>235</v>
      </c>
      <c r="AA39" s="196" t="str">
        <f>+IF(Z39="Automático","25%",IF(Z39="Manual","15%"))</f>
        <v>15%</v>
      </c>
      <c r="AB39" s="126" t="s">
        <v>52</v>
      </c>
      <c r="AC39" s="131" t="s">
        <v>59</v>
      </c>
      <c r="AD39" s="131" t="s">
        <v>60</v>
      </c>
      <c r="AE39" s="131" t="s">
        <v>61</v>
      </c>
      <c r="AF39" s="142">
        <f t="shared" si="18"/>
        <v>0.4</v>
      </c>
      <c r="AG39" s="143">
        <f t="shared" si="19"/>
        <v>0.14399999999999999</v>
      </c>
      <c r="AH39" s="133" t="str">
        <f t="shared" si="8"/>
        <v>BAJO</v>
      </c>
      <c r="AI39" s="128" t="str">
        <f t="shared" si="9"/>
        <v>Hacer monitoreo permanente del Control</v>
      </c>
      <c r="AJ39" s="137"/>
      <c r="AK39" s="105"/>
      <c r="AL39" s="137"/>
      <c r="AM39" s="127" t="s">
        <v>404</v>
      </c>
      <c r="AN39" s="127"/>
      <c r="AO39" s="148"/>
      <c r="AP39" s="148"/>
      <c r="AQ39" s="148"/>
      <c r="AR39" s="190" t="s">
        <v>357</v>
      </c>
      <c r="AS39" s="1"/>
      <c r="AT39" s="4"/>
      <c r="AU39" s="4"/>
      <c r="AV39" s="4"/>
      <c r="AW39" s="4"/>
    </row>
    <row r="40" spans="1:49" ht="92.4" x14ac:dyDescent="0.3">
      <c r="A40" s="1"/>
      <c r="B40" s="126">
        <v>29</v>
      </c>
      <c r="C40" s="102" t="s">
        <v>321</v>
      </c>
      <c r="D40" s="102" t="s">
        <v>332</v>
      </c>
      <c r="E40" s="139" t="s">
        <v>120</v>
      </c>
      <c r="F40" s="164" t="s">
        <v>52</v>
      </c>
      <c r="G40" s="130" t="s">
        <v>52</v>
      </c>
      <c r="H40" s="130" t="s">
        <v>52</v>
      </c>
      <c r="I40" s="130" t="s">
        <v>52</v>
      </c>
      <c r="J40" s="166" t="s">
        <v>521</v>
      </c>
      <c r="K40" s="166" t="s">
        <v>121</v>
      </c>
      <c r="L40" s="169" t="s">
        <v>122</v>
      </c>
      <c r="M40" s="159">
        <v>2</v>
      </c>
      <c r="N40" s="127" t="str">
        <f t="shared" si="15"/>
        <v>BAJA: La actividad que conlleva el riesgo se ejecuta de 3 a 24 veces por año</v>
      </c>
      <c r="O40" s="172" t="str">
        <f t="shared" si="16"/>
        <v>40%</v>
      </c>
      <c r="P40" s="175" t="s">
        <v>55</v>
      </c>
      <c r="Q40" s="102" t="s">
        <v>56</v>
      </c>
      <c r="R40" s="135">
        <v>3</v>
      </c>
      <c r="S40" s="102" t="s">
        <v>58</v>
      </c>
      <c r="T40" s="172" t="str">
        <f t="shared" si="1"/>
        <v>100%</v>
      </c>
      <c r="U40" s="141">
        <f t="shared" si="17"/>
        <v>0.4</v>
      </c>
      <c r="V40" s="133" t="str">
        <f t="shared" si="21"/>
        <v>ALTO</v>
      </c>
      <c r="W40" s="175" t="s">
        <v>123</v>
      </c>
      <c r="X40" s="180" t="s">
        <v>226</v>
      </c>
      <c r="Y40" s="130" t="str">
        <f t="shared" si="4"/>
        <v>25%</v>
      </c>
      <c r="Z40" s="151" t="s">
        <v>235</v>
      </c>
      <c r="AA40" s="133" t="str">
        <f t="shared" si="5"/>
        <v>15%</v>
      </c>
      <c r="AB40" s="126" t="s">
        <v>52</v>
      </c>
      <c r="AC40" s="131" t="s">
        <v>59</v>
      </c>
      <c r="AD40" s="131" t="s">
        <v>60</v>
      </c>
      <c r="AE40" s="131" t="s">
        <v>61</v>
      </c>
      <c r="AF40" s="142">
        <f t="shared" si="18"/>
        <v>0.4</v>
      </c>
      <c r="AG40" s="143">
        <f t="shared" si="19"/>
        <v>0.16000000000000003</v>
      </c>
      <c r="AH40" s="133" t="str">
        <f t="shared" si="8"/>
        <v>BAJO</v>
      </c>
      <c r="AI40" s="128" t="str">
        <f t="shared" si="9"/>
        <v>REDUCIR, Establezca otro control y evaluelo</v>
      </c>
      <c r="AJ40" s="137"/>
      <c r="AK40" s="105"/>
      <c r="AL40" s="137"/>
      <c r="AM40" s="102"/>
      <c r="AN40" s="127" t="s">
        <v>549</v>
      </c>
      <c r="AO40" s="148"/>
      <c r="AP40" s="148"/>
      <c r="AQ40" s="148"/>
      <c r="AR40" s="190" t="s">
        <v>357</v>
      </c>
      <c r="AS40" s="1"/>
      <c r="AT40" s="4"/>
      <c r="AU40" s="4"/>
      <c r="AV40" s="4"/>
      <c r="AW40" s="4"/>
    </row>
    <row r="41" spans="1:49" ht="105.45" customHeight="1" x14ac:dyDescent="0.3">
      <c r="A41" s="1"/>
      <c r="B41" s="126">
        <v>30</v>
      </c>
      <c r="C41" s="102" t="s">
        <v>321</v>
      </c>
      <c r="D41" s="102" t="s">
        <v>332</v>
      </c>
      <c r="E41" s="139" t="s">
        <v>124</v>
      </c>
      <c r="F41" s="164" t="s">
        <v>52</v>
      </c>
      <c r="G41" s="130" t="s">
        <v>52</v>
      </c>
      <c r="H41" s="130" t="s">
        <v>52</v>
      </c>
      <c r="I41" s="130" t="s">
        <v>52</v>
      </c>
      <c r="J41" s="166" t="s">
        <v>522</v>
      </c>
      <c r="K41" s="166" t="s">
        <v>125</v>
      </c>
      <c r="L41" s="169" t="s">
        <v>126</v>
      </c>
      <c r="M41" s="159">
        <v>2</v>
      </c>
      <c r="N41" s="127" t="str">
        <f t="shared" si="15"/>
        <v>BAJA: La actividad que conlleva el riesgo se ejecuta de 3 a 24 veces por año</v>
      </c>
      <c r="O41" s="172" t="str">
        <f t="shared" si="16"/>
        <v>40%</v>
      </c>
      <c r="P41" s="175" t="s">
        <v>66</v>
      </c>
      <c r="Q41" s="102" t="s">
        <v>64</v>
      </c>
      <c r="R41" s="135">
        <v>2</v>
      </c>
      <c r="S41" s="102" t="s">
        <v>57</v>
      </c>
      <c r="T41" s="172" t="str">
        <f t="shared" si="1"/>
        <v>80%</v>
      </c>
      <c r="U41" s="141">
        <f t="shared" si="17"/>
        <v>0.32000000000000006</v>
      </c>
      <c r="V41" s="133" t="str">
        <f t="shared" si="21"/>
        <v>MODERADO</v>
      </c>
      <c r="W41" s="175" t="s">
        <v>127</v>
      </c>
      <c r="X41" s="180" t="s">
        <v>226</v>
      </c>
      <c r="Y41" s="130" t="str">
        <f t="shared" si="4"/>
        <v>25%</v>
      </c>
      <c r="Z41" s="151" t="s">
        <v>235</v>
      </c>
      <c r="AA41" s="133" t="str">
        <f t="shared" si="5"/>
        <v>15%</v>
      </c>
      <c r="AB41" s="126" t="s">
        <v>52</v>
      </c>
      <c r="AC41" s="131" t="s">
        <v>59</v>
      </c>
      <c r="AD41" s="131" t="s">
        <v>60</v>
      </c>
      <c r="AE41" s="131" t="s">
        <v>61</v>
      </c>
      <c r="AF41" s="142">
        <f t="shared" si="18"/>
        <v>0.4</v>
      </c>
      <c r="AG41" s="143">
        <f t="shared" si="19"/>
        <v>0.12800000000000003</v>
      </c>
      <c r="AH41" s="133" t="str">
        <f t="shared" si="8"/>
        <v>BAJO</v>
      </c>
      <c r="AI41" s="128" t="str">
        <f t="shared" si="9"/>
        <v>Hacer monitoreo permanente del Control</v>
      </c>
      <c r="AJ41" s="137"/>
      <c r="AK41" s="105"/>
      <c r="AL41" s="137"/>
      <c r="AM41" s="127"/>
      <c r="AN41" s="127" t="s">
        <v>549</v>
      </c>
      <c r="AO41" s="148"/>
      <c r="AP41" s="148"/>
      <c r="AQ41" s="148"/>
      <c r="AR41" s="190" t="s">
        <v>357</v>
      </c>
      <c r="AS41" s="1"/>
      <c r="AT41" s="4"/>
      <c r="AU41" s="4"/>
      <c r="AV41" s="4"/>
      <c r="AW41" s="4"/>
    </row>
    <row r="42" spans="1:49" ht="105.6" x14ac:dyDescent="0.3">
      <c r="A42" s="1"/>
      <c r="B42" s="126">
        <v>31</v>
      </c>
      <c r="C42" s="102" t="s">
        <v>321</v>
      </c>
      <c r="D42" s="102" t="s">
        <v>332</v>
      </c>
      <c r="E42" s="139" t="s">
        <v>128</v>
      </c>
      <c r="F42" s="164" t="s">
        <v>52</v>
      </c>
      <c r="G42" s="130" t="s">
        <v>52</v>
      </c>
      <c r="H42" s="130" t="s">
        <v>52</v>
      </c>
      <c r="I42" s="130" t="s">
        <v>52</v>
      </c>
      <c r="J42" s="166" t="s">
        <v>523</v>
      </c>
      <c r="K42" s="166" t="s">
        <v>129</v>
      </c>
      <c r="L42" s="169" t="s">
        <v>130</v>
      </c>
      <c r="M42" s="159">
        <v>3</v>
      </c>
      <c r="N42" s="127" t="str">
        <f t="shared" si="15"/>
        <v>MEDIA:  La actividad que conlleva el riesgo se ejecuta de 24 a 500 veces por año</v>
      </c>
      <c r="O42" s="172" t="str">
        <f t="shared" si="16"/>
        <v>60%</v>
      </c>
      <c r="P42" s="175" t="s">
        <v>78</v>
      </c>
      <c r="Q42" s="102" t="s">
        <v>64</v>
      </c>
      <c r="R42" s="135">
        <v>1</v>
      </c>
      <c r="S42" s="102" t="s">
        <v>58</v>
      </c>
      <c r="T42" s="172" t="str">
        <f t="shared" si="1"/>
        <v>60%</v>
      </c>
      <c r="U42" s="141">
        <f t="shared" si="17"/>
        <v>0.36</v>
      </c>
      <c r="V42" s="133" t="str">
        <f t="shared" si="21"/>
        <v>MODERADO</v>
      </c>
      <c r="W42" s="175" t="s">
        <v>373</v>
      </c>
      <c r="X42" s="180" t="s">
        <v>226</v>
      </c>
      <c r="Y42" s="130" t="str">
        <f t="shared" si="4"/>
        <v>25%</v>
      </c>
      <c r="Z42" s="151" t="s">
        <v>235</v>
      </c>
      <c r="AA42" s="133" t="str">
        <f t="shared" si="5"/>
        <v>15%</v>
      </c>
      <c r="AB42" s="126" t="s">
        <v>52</v>
      </c>
      <c r="AC42" s="131" t="s">
        <v>59</v>
      </c>
      <c r="AD42" s="131" t="s">
        <v>60</v>
      </c>
      <c r="AE42" s="131" t="s">
        <v>61</v>
      </c>
      <c r="AF42" s="142">
        <f t="shared" si="18"/>
        <v>0.4</v>
      </c>
      <c r="AG42" s="143">
        <f t="shared" si="19"/>
        <v>0.14399999999999999</v>
      </c>
      <c r="AH42" s="133" t="str">
        <f t="shared" si="8"/>
        <v>BAJO</v>
      </c>
      <c r="AI42" s="128" t="str">
        <f t="shared" si="9"/>
        <v>Hacer monitoreo permanente del Control</v>
      </c>
      <c r="AJ42" s="104"/>
      <c r="AK42" s="129"/>
      <c r="AL42" s="137"/>
      <c r="AM42" s="127"/>
      <c r="AN42" s="127" t="s">
        <v>549</v>
      </c>
      <c r="AO42" s="148"/>
      <c r="AP42" s="148"/>
      <c r="AQ42" s="148"/>
      <c r="AR42" s="190" t="s">
        <v>357</v>
      </c>
      <c r="AS42" s="1"/>
      <c r="AT42" s="4"/>
      <c r="AU42" s="4"/>
      <c r="AV42" s="4"/>
      <c r="AW42" s="4"/>
    </row>
    <row r="43" spans="1:49" ht="105.6" x14ac:dyDescent="0.3">
      <c r="A43" s="1"/>
      <c r="B43" s="126">
        <v>32</v>
      </c>
      <c r="C43" s="102" t="s">
        <v>321</v>
      </c>
      <c r="D43" s="102" t="s">
        <v>332</v>
      </c>
      <c r="E43" s="140" t="s">
        <v>131</v>
      </c>
      <c r="F43" s="164" t="s">
        <v>52</v>
      </c>
      <c r="G43" s="130" t="s">
        <v>132</v>
      </c>
      <c r="H43" s="130" t="s">
        <v>52</v>
      </c>
      <c r="I43" s="130" t="s">
        <v>52</v>
      </c>
      <c r="J43" s="166" t="s">
        <v>524</v>
      </c>
      <c r="K43" s="166" t="s">
        <v>133</v>
      </c>
      <c r="L43" s="168" t="s">
        <v>134</v>
      </c>
      <c r="M43" s="159">
        <v>2</v>
      </c>
      <c r="N43" s="127" t="str">
        <f t="shared" si="15"/>
        <v>BAJA: La actividad que conlleva el riesgo se ejecuta de 3 a 24 veces por año</v>
      </c>
      <c r="O43" s="172" t="str">
        <f t="shared" si="16"/>
        <v>40%</v>
      </c>
      <c r="P43" s="175" t="s">
        <v>78</v>
      </c>
      <c r="Q43" s="102" t="s">
        <v>64</v>
      </c>
      <c r="R43" s="135">
        <v>1</v>
      </c>
      <c r="S43" s="102" t="s">
        <v>58</v>
      </c>
      <c r="T43" s="172" t="str">
        <f t="shared" si="1"/>
        <v>60%</v>
      </c>
      <c r="U43" s="141">
        <f t="shared" si="17"/>
        <v>0.24</v>
      </c>
      <c r="V43" s="133" t="str">
        <f t="shared" si="21"/>
        <v>MODERADO</v>
      </c>
      <c r="W43" s="175" t="s">
        <v>374</v>
      </c>
      <c r="X43" s="180" t="s">
        <v>226</v>
      </c>
      <c r="Y43" s="130" t="str">
        <f t="shared" si="4"/>
        <v>25%</v>
      </c>
      <c r="Z43" s="151" t="s">
        <v>235</v>
      </c>
      <c r="AA43" s="133" t="str">
        <f t="shared" si="5"/>
        <v>15%</v>
      </c>
      <c r="AB43" s="126" t="s">
        <v>52</v>
      </c>
      <c r="AC43" s="131" t="s">
        <v>59</v>
      </c>
      <c r="AD43" s="131" t="s">
        <v>60</v>
      </c>
      <c r="AE43" s="131" t="s">
        <v>61</v>
      </c>
      <c r="AF43" s="142">
        <f t="shared" si="18"/>
        <v>0.4</v>
      </c>
      <c r="AG43" s="143">
        <f t="shared" si="19"/>
        <v>9.6000000000000002E-2</v>
      </c>
      <c r="AH43" s="133" t="str">
        <f t="shared" si="8"/>
        <v>BAJO</v>
      </c>
      <c r="AI43" s="128" t="str">
        <f t="shared" si="9"/>
        <v>Hacer monitoreo permanente del Control</v>
      </c>
      <c r="AJ43" s="137"/>
      <c r="AK43" s="105"/>
      <c r="AL43" s="137"/>
      <c r="AM43" s="102"/>
      <c r="AN43" s="127" t="s">
        <v>549</v>
      </c>
      <c r="AO43" s="148"/>
      <c r="AP43" s="148"/>
      <c r="AQ43" s="148"/>
      <c r="AR43" s="190" t="s">
        <v>357</v>
      </c>
      <c r="AS43" s="1"/>
      <c r="AT43" s="4"/>
      <c r="AU43" s="4"/>
      <c r="AV43" s="4"/>
      <c r="AW43" s="4"/>
    </row>
    <row r="44" spans="1:49" ht="93" x14ac:dyDescent="0.3">
      <c r="A44" s="1"/>
      <c r="B44" s="126">
        <v>33</v>
      </c>
      <c r="C44" s="102" t="s">
        <v>318</v>
      </c>
      <c r="D44" s="102" t="s">
        <v>332</v>
      </c>
      <c r="E44" s="140" t="s">
        <v>135</v>
      </c>
      <c r="F44" s="164" t="s">
        <v>52</v>
      </c>
      <c r="G44" s="130" t="s">
        <v>52</v>
      </c>
      <c r="H44" s="130" t="s">
        <v>52</v>
      </c>
      <c r="I44" s="130" t="s">
        <v>52</v>
      </c>
      <c r="J44" s="144" t="s">
        <v>525</v>
      </c>
      <c r="K44" s="166" t="s">
        <v>136</v>
      </c>
      <c r="L44" s="168" t="s">
        <v>137</v>
      </c>
      <c r="M44" s="159">
        <v>3</v>
      </c>
      <c r="N44" s="127" t="str">
        <f t="shared" si="15"/>
        <v>MEDIA:  La actividad que conlleva el riesgo se ejecuta de 24 a 500 veces por año</v>
      </c>
      <c r="O44" s="172" t="str">
        <f t="shared" si="16"/>
        <v>60%</v>
      </c>
      <c r="P44" s="175" t="s">
        <v>66</v>
      </c>
      <c r="Q44" s="102" t="s">
        <v>64</v>
      </c>
      <c r="R44" s="135">
        <v>2</v>
      </c>
      <c r="S44" s="102" t="s">
        <v>57</v>
      </c>
      <c r="T44" s="172" t="str">
        <f t="shared" si="1"/>
        <v>80%</v>
      </c>
      <c r="U44" s="141">
        <f t="shared" si="17"/>
        <v>0.48</v>
      </c>
      <c r="V44" s="133" t="str">
        <f t="shared" si="21"/>
        <v>ALTO</v>
      </c>
      <c r="W44" s="175" t="s">
        <v>409</v>
      </c>
      <c r="X44" s="180" t="s">
        <v>226</v>
      </c>
      <c r="Y44" s="130" t="str">
        <f t="shared" si="4"/>
        <v>25%</v>
      </c>
      <c r="Z44" s="151" t="s">
        <v>235</v>
      </c>
      <c r="AA44" s="133" t="str">
        <f t="shared" si="5"/>
        <v>15%</v>
      </c>
      <c r="AB44" s="126" t="s">
        <v>52</v>
      </c>
      <c r="AC44" s="131" t="s">
        <v>59</v>
      </c>
      <c r="AD44" s="131" t="s">
        <v>60</v>
      </c>
      <c r="AE44" s="131" t="s">
        <v>61</v>
      </c>
      <c r="AF44" s="142">
        <f t="shared" si="18"/>
        <v>0.4</v>
      </c>
      <c r="AG44" s="143">
        <f t="shared" si="19"/>
        <v>0.192</v>
      </c>
      <c r="AH44" s="133" t="str">
        <f t="shared" si="8"/>
        <v>BAJO</v>
      </c>
      <c r="AI44" s="128" t="str">
        <f t="shared" si="9"/>
        <v>REDUCIR, Establezca otro control y evaluelo</v>
      </c>
      <c r="AJ44" s="137"/>
      <c r="AK44" s="105"/>
      <c r="AL44" s="137"/>
      <c r="AM44" s="102"/>
      <c r="AN44" s="127"/>
      <c r="AO44" s="148"/>
      <c r="AP44" s="148"/>
      <c r="AQ44" s="148"/>
      <c r="AR44" s="190" t="s">
        <v>357</v>
      </c>
      <c r="AS44" s="1"/>
      <c r="AT44" s="4"/>
      <c r="AU44" s="4"/>
      <c r="AV44" s="4"/>
      <c r="AW44" s="4"/>
    </row>
    <row r="45" spans="1:49" ht="118.8" x14ac:dyDescent="0.3">
      <c r="A45" s="1"/>
      <c r="B45" s="126">
        <v>34</v>
      </c>
      <c r="C45" s="102" t="s">
        <v>290</v>
      </c>
      <c r="D45" s="102" t="s">
        <v>331</v>
      </c>
      <c r="E45" s="108" t="s">
        <v>328</v>
      </c>
      <c r="F45" s="164" t="s">
        <v>52</v>
      </c>
      <c r="G45" s="130" t="s">
        <v>52</v>
      </c>
      <c r="H45" s="130" t="s">
        <v>52</v>
      </c>
      <c r="I45" s="130" t="s">
        <v>52</v>
      </c>
      <c r="J45" s="166" t="s">
        <v>526</v>
      </c>
      <c r="K45" s="166" t="s">
        <v>312</v>
      </c>
      <c r="L45" s="165" t="s">
        <v>329</v>
      </c>
      <c r="M45" s="159">
        <v>3</v>
      </c>
      <c r="N45" s="127" t="str">
        <f t="shared" si="15"/>
        <v>MEDIA:  La actividad que conlleva el riesgo se ejecuta de 24 a 500 veces por año</v>
      </c>
      <c r="O45" s="172" t="str">
        <f t="shared" si="16"/>
        <v>60%</v>
      </c>
      <c r="P45" s="175" t="s">
        <v>55</v>
      </c>
      <c r="Q45" s="102" t="s">
        <v>62</v>
      </c>
      <c r="R45" s="135">
        <v>3</v>
      </c>
      <c r="S45" s="102" t="s">
        <v>57</v>
      </c>
      <c r="T45" s="172" t="str">
        <f t="shared" si="1"/>
        <v>100%</v>
      </c>
      <c r="U45" s="141">
        <f t="shared" si="17"/>
        <v>0.6</v>
      </c>
      <c r="V45" s="133" t="str">
        <f t="shared" si="21"/>
        <v>EXTREMO</v>
      </c>
      <c r="W45" s="175" t="s">
        <v>407</v>
      </c>
      <c r="X45" s="180" t="s">
        <v>226</v>
      </c>
      <c r="Y45" s="130" t="str">
        <f t="shared" si="4"/>
        <v>25%</v>
      </c>
      <c r="Z45" s="151" t="s">
        <v>235</v>
      </c>
      <c r="AA45" s="133" t="str">
        <f t="shared" si="5"/>
        <v>15%</v>
      </c>
      <c r="AB45" s="126" t="s">
        <v>52</v>
      </c>
      <c r="AC45" s="131" t="s">
        <v>59</v>
      </c>
      <c r="AD45" s="131" t="s">
        <v>60</v>
      </c>
      <c r="AE45" s="131" t="s">
        <v>61</v>
      </c>
      <c r="AF45" s="142">
        <f t="shared" si="18"/>
        <v>0.4</v>
      </c>
      <c r="AG45" s="143">
        <f t="shared" si="19"/>
        <v>0.24</v>
      </c>
      <c r="AH45" s="133" t="str">
        <f t="shared" si="8"/>
        <v>MODERADO</v>
      </c>
      <c r="AI45" s="128" t="str">
        <f t="shared" si="9"/>
        <v>REDUCIR, Establezca otro control y evaluelo</v>
      </c>
      <c r="AJ45" s="104" t="s">
        <v>330</v>
      </c>
      <c r="AK45" s="105" t="s">
        <v>311</v>
      </c>
      <c r="AL45" s="138"/>
      <c r="AM45" s="102" t="s">
        <v>408</v>
      </c>
      <c r="AN45" s="127"/>
      <c r="AO45" s="180"/>
      <c r="AP45" s="180"/>
      <c r="AQ45" s="180"/>
      <c r="AR45" s="190" t="s">
        <v>357</v>
      </c>
      <c r="AS45" s="1"/>
      <c r="AT45" s="4"/>
      <c r="AU45" s="4"/>
      <c r="AV45" s="4"/>
      <c r="AW45" s="4"/>
    </row>
    <row r="46" spans="1:49" ht="132" customHeight="1" x14ac:dyDescent="0.3">
      <c r="A46" s="1"/>
      <c r="B46" s="126">
        <v>35</v>
      </c>
      <c r="C46" s="102" t="s">
        <v>315</v>
      </c>
      <c r="D46" s="102" t="s">
        <v>331</v>
      </c>
      <c r="E46" s="140" t="s">
        <v>141</v>
      </c>
      <c r="F46" s="164" t="s">
        <v>52</v>
      </c>
      <c r="G46" s="130" t="s">
        <v>52</v>
      </c>
      <c r="H46" s="130" t="s">
        <v>52</v>
      </c>
      <c r="I46" s="130" t="s">
        <v>52</v>
      </c>
      <c r="J46" s="166" t="s">
        <v>527</v>
      </c>
      <c r="K46" s="166" t="s">
        <v>113</v>
      </c>
      <c r="L46" s="168" t="s">
        <v>143</v>
      </c>
      <c r="M46" s="159">
        <v>5</v>
      </c>
      <c r="N46" s="127" t="str">
        <f t="shared" si="15"/>
        <v>MUY ALTA: La actividad que conlleva el riesgo se ejecuta más de 5000 veces por año</v>
      </c>
      <c r="O46" s="172" t="str">
        <f t="shared" si="16"/>
        <v>100%</v>
      </c>
      <c r="P46" s="175" t="s">
        <v>78</v>
      </c>
      <c r="Q46" s="102" t="s">
        <v>64</v>
      </c>
      <c r="R46" s="135">
        <v>1</v>
      </c>
      <c r="S46" s="102" t="s">
        <v>57</v>
      </c>
      <c r="T46" s="172" t="str">
        <f t="shared" si="1"/>
        <v>60%</v>
      </c>
      <c r="U46" s="141">
        <f t="shared" si="17"/>
        <v>0.6</v>
      </c>
      <c r="V46" s="133" t="str">
        <f t="shared" si="21"/>
        <v>EXTREMO</v>
      </c>
      <c r="W46" s="175" t="s">
        <v>410</v>
      </c>
      <c r="X46" s="180" t="s">
        <v>226</v>
      </c>
      <c r="Y46" s="130" t="str">
        <f t="shared" si="4"/>
        <v>25%</v>
      </c>
      <c r="Z46" s="151" t="s">
        <v>235</v>
      </c>
      <c r="AA46" s="133" t="str">
        <f t="shared" si="5"/>
        <v>15%</v>
      </c>
      <c r="AB46" s="126" t="s">
        <v>52</v>
      </c>
      <c r="AC46" s="131" t="s">
        <v>59</v>
      </c>
      <c r="AD46" s="131" t="s">
        <v>60</v>
      </c>
      <c r="AE46" s="131" t="s">
        <v>61</v>
      </c>
      <c r="AF46" s="142">
        <v>0.4</v>
      </c>
      <c r="AG46" s="143">
        <v>0.192</v>
      </c>
      <c r="AH46" s="133" t="str">
        <f t="shared" si="8"/>
        <v>BAJO</v>
      </c>
      <c r="AI46" s="128" t="str">
        <f t="shared" si="9"/>
        <v>REDUCIR, Establezca otro control y evaluelo</v>
      </c>
      <c r="AJ46" s="104" t="s">
        <v>145</v>
      </c>
      <c r="AK46" s="129" t="s">
        <v>146</v>
      </c>
      <c r="AL46" s="187"/>
      <c r="AM46" s="102"/>
      <c r="AN46" s="127" t="s">
        <v>549</v>
      </c>
      <c r="AO46" s="148"/>
      <c r="AP46" s="148"/>
      <c r="AQ46" s="148"/>
      <c r="AR46" s="190" t="s">
        <v>357</v>
      </c>
      <c r="AS46" s="1"/>
      <c r="AT46" s="4"/>
      <c r="AU46" s="4"/>
      <c r="AV46" s="4"/>
      <c r="AW46" s="4"/>
    </row>
    <row r="47" spans="1:49" s="95" customFormat="1" ht="79.349999999999994" customHeight="1" x14ac:dyDescent="0.25">
      <c r="A47" s="1"/>
      <c r="B47" s="126">
        <v>36</v>
      </c>
      <c r="C47" s="102" t="s">
        <v>315</v>
      </c>
      <c r="D47" s="102" t="s">
        <v>331</v>
      </c>
      <c r="E47" s="108" t="s">
        <v>304</v>
      </c>
      <c r="F47" s="164" t="s">
        <v>52</v>
      </c>
      <c r="G47" s="130" t="s">
        <v>52</v>
      </c>
      <c r="H47" s="130" t="s">
        <v>52</v>
      </c>
      <c r="I47" s="130" t="s">
        <v>52</v>
      </c>
      <c r="J47" s="166" t="s">
        <v>528</v>
      </c>
      <c r="K47" s="166" t="s">
        <v>149</v>
      </c>
      <c r="L47" s="168" t="s">
        <v>305</v>
      </c>
      <c r="M47" s="159">
        <v>4</v>
      </c>
      <c r="N47" s="127" t="str">
        <f t="shared" si="15"/>
        <v>ALTA: La actividad que conlleva el riesgo se ejecuta mínimo 500 veces al año y máximo 5000 veces por año</v>
      </c>
      <c r="O47" s="172" t="str">
        <f t="shared" si="16"/>
        <v>80%</v>
      </c>
      <c r="P47" s="175" t="s">
        <v>78</v>
      </c>
      <c r="Q47" s="102" t="s">
        <v>64</v>
      </c>
      <c r="R47" s="135">
        <v>1</v>
      </c>
      <c r="S47" s="102" t="s">
        <v>58</v>
      </c>
      <c r="T47" s="172" t="str">
        <f t="shared" si="1"/>
        <v>60%</v>
      </c>
      <c r="U47" s="141">
        <f t="shared" si="17"/>
        <v>0.48</v>
      </c>
      <c r="V47" s="133" t="str">
        <f t="shared" si="21"/>
        <v>ALTO</v>
      </c>
      <c r="W47" s="175" t="s">
        <v>411</v>
      </c>
      <c r="X47" s="180" t="s">
        <v>226</v>
      </c>
      <c r="Y47" s="130" t="str">
        <f t="shared" si="4"/>
        <v>25%</v>
      </c>
      <c r="Z47" s="151" t="s">
        <v>235</v>
      </c>
      <c r="AA47" s="133" t="str">
        <f t="shared" si="5"/>
        <v>15%</v>
      </c>
      <c r="AB47" s="126" t="s">
        <v>52</v>
      </c>
      <c r="AC47" s="131" t="s">
        <v>59</v>
      </c>
      <c r="AD47" s="131" t="s">
        <v>60</v>
      </c>
      <c r="AE47" s="131" t="s">
        <v>61</v>
      </c>
      <c r="AF47" s="142">
        <v>0.4</v>
      </c>
      <c r="AG47" s="143">
        <v>0.192</v>
      </c>
      <c r="AH47" s="133" t="str">
        <f t="shared" si="8"/>
        <v>BAJO</v>
      </c>
      <c r="AI47" s="128" t="str">
        <f t="shared" si="9"/>
        <v>REDUCIR, Establezca otro control y evaluelo</v>
      </c>
      <c r="AJ47" s="104" t="s">
        <v>150</v>
      </c>
      <c r="AK47" s="129" t="s">
        <v>151</v>
      </c>
      <c r="AL47" s="187"/>
      <c r="AM47" s="102"/>
      <c r="AN47" s="127" t="s">
        <v>549</v>
      </c>
      <c r="AO47" s="148"/>
      <c r="AP47" s="148"/>
      <c r="AQ47" s="148"/>
      <c r="AR47" s="190" t="s">
        <v>357</v>
      </c>
      <c r="AS47" s="1"/>
      <c r="AT47" s="94"/>
      <c r="AU47" s="94"/>
      <c r="AV47" s="94"/>
      <c r="AW47" s="94"/>
    </row>
    <row r="48" spans="1:49" ht="119.4" x14ac:dyDescent="0.3">
      <c r="A48" s="1"/>
      <c r="B48" s="126">
        <v>37</v>
      </c>
      <c r="C48" s="102" t="s">
        <v>316</v>
      </c>
      <c r="D48" s="102" t="s">
        <v>331</v>
      </c>
      <c r="E48" s="108" t="s">
        <v>414</v>
      </c>
      <c r="F48" s="164" t="s">
        <v>52</v>
      </c>
      <c r="G48" s="130" t="s">
        <v>52</v>
      </c>
      <c r="H48" s="130" t="s">
        <v>52</v>
      </c>
      <c r="I48" s="130" t="s">
        <v>52</v>
      </c>
      <c r="J48" s="166" t="s">
        <v>529</v>
      </c>
      <c r="K48" s="166" t="s">
        <v>377</v>
      </c>
      <c r="L48" s="168" t="s">
        <v>378</v>
      </c>
      <c r="M48" s="159">
        <v>3</v>
      </c>
      <c r="N48" s="127" t="str">
        <f t="shared" ref="N48:N55" si="22">+IF(M48=5,"MUY ALTA: La actividad que conlleva el riesgo se ejecuta más de 5000 veces por año",IF(M48=4,"ALTA: La actividad que conlleva el riesgo se ejecuta mínimo 500 veces al año y máximo 5000 veces por año",IF(M48=3,"MEDIA:  La actividad que conlleva el riesgo se ejecuta de 24 a 500 veces por año",IF(M48=2,"BAJA: La actividad que conlleva el riesgo se ejecuta de 3 a 24 veces por año",IF(M48=1,"MUY BAJA: La actividad que conlleva el riesgo se ejecuta como máximos 2 veces por año")))))</f>
        <v>MEDIA:  La actividad que conlleva el riesgo se ejecuta de 24 a 500 veces por año</v>
      </c>
      <c r="O48" s="172" t="str">
        <f t="shared" ref="O48:O55" si="23">+IF(M48&gt;=5,"100%",IF(M48&gt;=4,"80%",IF(M48&gt;=3,"60%",IF(M48&gt;=2,"40%",IF(M48&gt;=1,"20%")))))</f>
        <v>60%</v>
      </c>
      <c r="P48" s="175" t="s">
        <v>78</v>
      </c>
      <c r="Q48" s="102" t="s">
        <v>64</v>
      </c>
      <c r="R48" s="135">
        <v>1</v>
      </c>
      <c r="S48" s="102" t="s">
        <v>58</v>
      </c>
      <c r="T48" s="172" t="str">
        <f t="shared" si="1"/>
        <v>60%</v>
      </c>
      <c r="U48" s="141">
        <f>+O48*T48</f>
        <v>0.36</v>
      </c>
      <c r="V48" s="130" t="str">
        <f>+IF(U48&gt;=0.6,"EXTREMO",IF(U48&gt;=0.4,"ALTO",IF(U48&gt;=0.2,"MODERADO",IF(U48&gt;=0.16,"BAJO",IF(U48&gt;=0,"ERROR EN LA VALORACION DEL RIESGO")))))</f>
        <v>MODERADO</v>
      </c>
      <c r="W48" s="200" t="s">
        <v>415</v>
      </c>
      <c r="X48" s="180" t="s">
        <v>226</v>
      </c>
      <c r="Y48" s="130" t="str">
        <f t="shared" si="4"/>
        <v>25%</v>
      </c>
      <c r="Z48" s="151" t="s">
        <v>235</v>
      </c>
      <c r="AA48" s="133" t="str">
        <f t="shared" si="5"/>
        <v>15%</v>
      </c>
      <c r="AB48" s="126" t="s">
        <v>52</v>
      </c>
      <c r="AC48" s="131" t="s">
        <v>59</v>
      </c>
      <c r="AD48" s="131" t="s">
        <v>60</v>
      </c>
      <c r="AE48" s="131" t="s">
        <v>61</v>
      </c>
      <c r="AF48" s="142">
        <v>0.4</v>
      </c>
      <c r="AG48" s="143">
        <v>0.192</v>
      </c>
      <c r="AH48" s="133" t="str">
        <f t="shared" si="8"/>
        <v>BAJO</v>
      </c>
      <c r="AI48" s="128" t="str">
        <f t="shared" si="9"/>
        <v>REDUCIR, Establezca otro control y evaluelo</v>
      </c>
      <c r="AJ48" s="104" t="s">
        <v>379</v>
      </c>
      <c r="AK48" s="129" t="s">
        <v>380</v>
      </c>
      <c r="AL48" s="187"/>
      <c r="AM48" s="102"/>
      <c r="AN48" s="127" t="s">
        <v>549</v>
      </c>
      <c r="AO48" s="148"/>
      <c r="AP48" s="148"/>
      <c r="AQ48" s="148"/>
      <c r="AR48" s="190" t="s">
        <v>357</v>
      </c>
      <c r="AS48" s="1"/>
      <c r="AT48" s="4"/>
      <c r="AU48" s="4"/>
      <c r="AV48" s="4"/>
      <c r="AW48" s="4"/>
    </row>
    <row r="49" spans="1:49" ht="111" x14ac:dyDescent="0.3">
      <c r="A49" s="1"/>
      <c r="B49" s="126">
        <v>38</v>
      </c>
      <c r="C49" s="228" t="s">
        <v>386</v>
      </c>
      <c r="D49" s="102" t="s">
        <v>331</v>
      </c>
      <c r="E49" s="191" t="s">
        <v>392</v>
      </c>
      <c r="F49" s="191" t="s">
        <v>52</v>
      </c>
      <c r="G49" s="191" t="s">
        <v>52</v>
      </c>
      <c r="H49" s="191" t="s">
        <v>52</v>
      </c>
      <c r="I49" s="191" t="s">
        <v>52</v>
      </c>
      <c r="J49" s="192" t="s">
        <v>530</v>
      </c>
      <c r="K49" s="191" t="s">
        <v>393</v>
      </c>
      <c r="L49" s="197" t="s">
        <v>394</v>
      </c>
      <c r="M49" s="130">
        <v>2</v>
      </c>
      <c r="N49" s="127" t="str">
        <f t="shared" si="22"/>
        <v>BAJA: La actividad que conlleva el riesgo se ejecuta de 3 a 24 veces por año</v>
      </c>
      <c r="O49" s="151" t="str">
        <f t="shared" si="23"/>
        <v>40%</v>
      </c>
      <c r="P49" s="102" t="s">
        <v>78</v>
      </c>
      <c r="Q49" s="102"/>
      <c r="R49" s="135">
        <v>1</v>
      </c>
      <c r="S49" s="102" t="s">
        <v>57</v>
      </c>
      <c r="T49" s="151" t="str">
        <f t="shared" si="1"/>
        <v>60%</v>
      </c>
      <c r="U49" s="193">
        <f t="shared" ref="U49:U55" si="24">+O49*T49</f>
        <v>0.24</v>
      </c>
      <c r="V49" s="130" t="str">
        <f t="shared" ref="V49:V55" si="25">+IF(U49&gt;=0.6,"EXTREMO",IF(U49&gt;=0.4,"ALTO",IF(U49&gt;=0.2,"MODERADO",IF(U49&gt;=0.16,"BAJO",IF(U49&gt;=0,"ERROR EN LA VALORACION DEL RIESGO")))))</f>
        <v>MODERADO</v>
      </c>
      <c r="W49" s="194" t="s">
        <v>395</v>
      </c>
      <c r="X49" s="180" t="s">
        <v>226</v>
      </c>
      <c r="Y49" s="130" t="str">
        <f t="shared" si="4"/>
        <v>25%</v>
      </c>
      <c r="Z49" s="151" t="s">
        <v>235</v>
      </c>
      <c r="AA49" s="130" t="str">
        <f t="shared" si="5"/>
        <v>15%</v>
      </c>
      <c r="AB49" s="151" t="s">
        <v>52</v>
      </c>
      <c r="AC49" s="131" t="s">
        <v>59</v>
      </c>
      <c r="AD49" s="131" t="s">
        <v>60</v>
      </c>
      <c r="AE49" s="131" t="s">
        <v>61</v>
      </c>
      <c r="AF49" s="146">
        <f>+Y49+AA49</f>
        <v>0.4</v>
      </c>
      <c r="AG49" s="132">
        <f>+AF49*U49</f>
        <v>9.6000000000000002E-2</v>
      </c>
      <c r="AH49" s="130" t="str">
        <f t="shared" si="8"/>
        <v>BAJO</v>
      </c>
      <c r="AI49" s="129" t="str">
        <f t="shared" si="9"/>
        <v>Hacer monitoreo permanente del Control</v>
      </c>
      <c r="AJ49" s="104" t="s">
        <v>401</v>
      </c>
      <c r="AK49" s="127" t="s">
        <v>400</v>
      </c>
      <c r="AL49" s="198">
        <v>45078</v>
      </c>
      <c r="AM49" s="180" t="s">
        <v>402</v>
      </c>
      <c r="AN49" s="127" t="s">
        <v>549</v>
      </c>
      <c r="AO49" s="148"/>
      <c r="AP49" s="148"/>
      <c r="AQ49" s="148"/>
      <c r="AR49" s="148"/>
      <c r="AS49" s="1"/>
      <c r="AT49" s="4"/>
      <c r="AU49" s="4"/>
      <c r="AV49" s="4"/>
      <c r="AW49" s="4"/>
    </row>
    <row r="50" spans="1:49" ht="103.8" customHeight="1" x14ac:dyDescent="0.3">
      <c r="A50" s="1"/>
      <c r="B50" s="126">
        <v>39</v>
      </c>
      <c r="C50" s="102" t="s">
        <v>116</v>
      </c>
      <c r="D50" s="102" t="s">
        <v>331</v>
      </c>
      <c r="E50" s="108" t="s">
        <v>423</v>
      </c>
      <c r="F50" s="164" t="s">
        <v>52</v>
      </c>
      <c r="G50" s="130" t="s">
        <v>52</v>
      </c>
      <c r="H50" s="130" t="s">
        <v>52</v>
      </c>
      <c r="I50" s="130" t="s">
        <v>52</v>
      </c>
      <c r="J50" s="166" t="s">
        <v>531</v>
      </c>
      <c r="K50" s="166" t="s">
        <v>405</v>
      </c>
      <c r="L50" s="168" t="s">
        <v>399</v>
      </c>
      <c r="M50" s="159">
        <v>3</v>
      </c>
      <c r="N50" s="127" t="str">
        <f t="shared" si="22"/>
        <v>MEDIA:  La actividad que conlleva el riesgo se ejecuta de 24 a 500 veces por año</v>
      </c>
      <c r="O50" s="172" t="str">
        <f t="shared" si="23"/>
        <v>60%</v>
      </c>
      <c r="P50" s="175" t="s">
        <v>66</v>
      </c>
      <c r="Q50" s="102" t="s">
        <v>62</v>
      </c>
      <c r="R50" s="135">
        <v>2</v>
      </c>
      <c r="S50" s="102" t="s">
        <v>57</v>
      </c>
      <c r="T50" s="172" t="str">
        <f t="shared" si="1"/>
        <v>80%</v>
      </c>
      <c r="U50" s="141">
        <f t="shared" si="24"/>
        <v>0.48</v>
      </c>
      <c r="V50" s="133" t="str">
        <f t="shared" si="25"/>
        <v>ALTO</v>
      </c>
      <c r="W50" s="175" t="s">
        <v>424</v>
      </c>
      <c r="X50" s="180" t="s">
        <v>226</v>
      </c>
      <c r="Y50" s="130" t="str">
        <f t="shared" si="4"/>
        <v>25%</v>
      </c>
      <c r="Z50" s="151" t="s">
        <v>235</v>
      </c>
      <c r="AA50" s="196" t="str">
        <f>+IF(Z50="Automático","25%",IF(Z50="Manual","15%"))</f>
        <v>15%</v>
      </c>
      <c r="AB50" s="126" t="s">
        <v>52</v>
      </c>
      <c r="AC50" s="131" t="s">
        <v>59</v>
      </c>
      <c r="AD50" s="131" t="s">
        <v>60</v>
      </c>
      <c r="AE50" s="131" t="s">
        <v>61</v>
      </c>
      <c r="AF50" s="142">
        <f>+Y50+AA50</f>
        <v>0.4</v>
      </c>
      <c r="AG50" s="143">
        <f>+AF50*U50</f>
        <v>0.192</v>
      </c>
      <c r="AH50" s="133" t="str">
        <f t="shared" si="8"/>
        <v>BAJO</v>
      </c>
      <c r="AI50" s="128" t="str">
        <f t="shared" si="9"/>
        <v>REDUCIR, Establezca otro control y evaluelo</v>
      </c>
      <c r="AJ50" s="104" t="s">
        <v>406</v>
      </c>
      <c r="AK50" s="129" t="s">
        <v>403</v>
      </c>
      <c r="AL50" s="199">
        <v>45061</v>
      </c>
      <c r="AM50" s="180" t="s">
        <v>402</v>
      </c>
      <c r="AN50" s="127"/>
      <c r="AO50" s="148"/>
      <c r="AP50" s="148"/>
      <c r="AQ50" s="148"/>
      <c r="AR50" s="190"/>
      <c r="AS50" s="1"/>
      <c r="AT50" s="4"/>
      <c r="AU50" s="4"/>
      <c r="AV50" s="4"/>
      <c r="AW50" s="4"/>
    </row>
    <row r="51" spans="1:49" ht="92.4" x14ac:dyDescent="0.3">
      <c r="A51" s="1"/>
      <c r="B51" s="126">
        <v>40</v>
      </c>
      <c r="C51" s="102" t="s">
        <v>316</v>
      </c>
      <c r="D51" s="102" t="s">
        <v>331</v>
      </c>
      <c r="E51" s="127" t="s">
        <v>416</v>
      </c>
      <c r="F51" s="164" t="s">
        <v>52</v>
      </c>
      <c r="G51" s="130" t="s">
        <v>52</v>
      </c>
      <c r="H51" s="130" t="s">
        <v>52</v>
      </c>
      <c r="I51" s="130" t="s">
        <v>52</v>
      </c>
      <c r="J51" s="144" t="s">
        <v>532</v>
      </c>
      <c r="K51" s="102" t="s">
        <v>417</v>
      </c>
      <c r="L51" s="127" t="s">
        <v>418</v>
      </c>
      <c r="M51" s="151">
        <v>3</v>
      </c>
      <c r="N51" s="127" t="str">
        <f t="shared" si="22"/>
        <v>MEDIA:  La actividad que conlleva el riesgo se ejecuta de 24 a 500 veces por año</v>
      </c>
      <c r="O51" s="151" t="str">
        <f t="shared" si="23"/>
        <v>60%</v>
      </c>
      <c r="P51" s="102" t="s">
        <v>78</v>
      </c>
      <c r="Q51" s="102" t="s">
        <v>64</v>
      </c>
      <c r="R51" s="135">
        <v>1</v>
      </c>
      <c r="S51" s="102" t="s">
        <v>57</v>
      </c>
      <c r="T51" s="151" t="str">
        <f t="shared" si="1"/>
        <v>60%</v>
      </c>
      <c r="U51" s="193">
        <f t="shared" si="24"/>
        <v>0.36</v>
      </c>
      <c r="V51" s="130" t="str">
        <f t="shared" si="25"/>
        <v>MODERADO</v>
      </c>
      <c r="W51" s="127" t="s">
        <v>419</v>
      </c>
      <c r="X51" s="180" t="s">
        <v>226</v>
      </c>
      <c r="Y51" s="130" t="str">
        <f t="shared" si="4"/>
        <v>25%</v>
      </c>
      <c r="Z51" s="151" t="s">
        <v>235</v>
      </c>
      <c r="AA51" s="130" t="str">
        <f t="shared" si="5"/>
        <v>15%</v>
      </c>
      <c r="AB51" s="151" t="s">
        <v>52</v>
      </c>
      <c r="AC51" s="131" t="s">
        <v>59</v>
      </c>
      <c r="AD51" s="131" t="s">
        <v>60</v>
      </c>
      <c r="AE51" s="131" t="s">
        <v>61</v>
      </c>
      <c r="AF51" s="142">
        <v>0.4</v>
      </c>
      <c r="AG51" s="143">
        <v>0.192</v>
      </c>
      <c r="AH51" s="130" t="str">
        <f t="shared" si="8"/>
        <v>BAJO</v>
      </c>
      <c r="AI51" s="129" t="str">
        <f t="shared" si="9"/>
        <v>REDUCIR, Establezca otro control y evaluelo</v>
      </c>
      <c r="AJ51" s="102" t="s">
        <v>420</v>
      </c>
      <c r="AK51" s="129" t="s">
        <v>380</v>
      </c>
      <c r="AL51" s="148"/>
      <c r="AM51" s="148"/>
      <c r="AN51" s="127" t="s">
        <v>549</v>
      </c>
      <c r="AO51" s="148"/>
      <c r="AP51" s="148"/>
      <c r="AQ51" s="148"/>
      <c r="AR51" s="148"/>
      <c r="AS51" s="1"/>
      <c r="AT51" s="4"/>
      <c r="AU51" s="4"/>
      <c r="AV51" s="4"/>
      <c r="AW51" s="4"/>
    </row>
    <row r="52" spans="1:49" ht="93" thickBot="1" x14ac:dyDescent="0.35">
      <c r="A52" s="1"/>
      <c r="B52" s="126">
        <v>41</v>
      </c>
      <c r="C52" s="102" t="s">
        <v>320</v>
      </c>
      <c r="D52" s="102" t="s">
        <v>332</v>
      </c>
      <c r="E52" s="127" t="s">
        <v>425</v>
      </c>
      <c r="F52" s="164" t="s">
        <v>52</v>
      </c>
      <c r="G52" s="130" t="s">
        <v>52</v>
      </c>
      <c r="H52" s="130" t="s">
        <v>52</v>
      </c>
      <c r="I52" s="130" t="s">
        <v>52</v>
      </c>
      <c r="J52" s="127" t="s">
        <v>533</v>
      </c>
      <c r="K52" s="127" t="s">
        <v>426</v>
      </c>
      <c r="L52" s="127" t="s">
        <v>427</v>
      </c>
      <c r="M52" s="151">
        <v>3</v>
      </c>
      <c r="N52" s="127" t="str">
        <f t="shared" si="22"/>
        <v>MEDIA:  La actividad que conlleva el riesgo se ejecuta de 24 a 500 veces por año</v>
      </c>
      <c r="O52" s="151" t="str">
        <f t="shared" si="23"/>
        <v>60%</v>
      </c>
      <c r="P52" s="127" t="s">
        <v>78</v>
      </c>
      <c r="Q52" s="127" t="s">
        <v>64</v>
      </c>
      <c r="R52" s="135">
        <v>2</v>
      </c>
      <c r="S52" s="127" t="s">
        <v>58</v>
      </c>
      <c r="T52" s="152" t="str">
        <f t="shared" si="1"/>
        <v>80%</v>
      </c>
      <c r="U52" s="209">
        <f t="shared" si="24"/>
        <v>0.48</v>
      </c>
      <c r="V52" s="127" t="str">
        <f t="shared" si="25"/>
        <v>ALTO</v>
      </c>
      <c r="W52" s="127" t="s">
        <v>428</v>
      </c>
      <c r="X52" s="180" t="s">
        <v>226</v>
      </c>
      <c r="Y52" s="152" t="s">
        <v>429</v>
      </c>
      <c r="Z52" s="151" t="s">
        <v>235</v>
      </c>
      <c r="AA52" s="151" t="s">
        <v>430</v>
      </c>
      <c r="AB52" s="210" t="s">
        <v>52</v>
      </c>
      <c r="AC52" s="210" t="s">
        <v>59</v>
      </c>
      <c r="AD52" s="131" t="s">
        <v>60</v>
      </c>
      <c r="AE52" s="131" t="s">
        <v>61</v>
      </c>
      <c r="AF52" s="142">
        <v>0.4</v>
      </c>
      <c r="AG52" s="143">
        <v>0.192</v>
      </c>
      <c r="AH52" s="130" t="str">
        <f t="shared" si="8"/>
        <v>BAJO</v>
      </c>
      <c r="AI52" s="129" t="str">
        <f t="shared" si="9"/>
        <v>REDUCIR, Establezca otro control y evaluelo</v>
      </c>
      <c r="AJ52" s="201"/>
      <c r="AK52" s="202"/>
      <c r="AL52" s="203"/>
      <c r="AM52" s="204"/>
      <c r="AN52" s="127"/>
      <c r="AO52" s="205"/>
      <c r="AP52" s="206"/>
      <c r="AQ52" s="206"/>
      <c r="AR52" s="207"/>
      <c r="AS52" s="208" t="s">
        <v>357</v>
      </c>
      <c r="AT52" s="4"/>
      <c r="AU52" s="4"/>
    </row>
    <row r="53" spans="1:49" ht="106.2" thickBot="1" x14ac:dyDescent="0.35">
      <c r="A53" s="1"/>
      <c r="B53" s="126">
        <v>42</v>
      </c>
      <c r="C53" s="102" t="s">
        <v>320</v>
      </c>
      <c r="D53" s="102" t="s">
        <v>332</v>
      </c>
      <c r="E53" s="127" t="s">
        <v>431</v>
      </c>
      <c r="F53" s="164" t="s">
        <v>52</v>
      </c>
      <c r="G53" s="130" t="s">
        <v>52</v>
      </c>
      <c r="H53" s="130" t="s">
        <v>52</v>
      </c>
      <c r="I53" s="130" t="s">
        <v>52</v>
      </c>
      <c r="J53" s="127" t="s">
        <v>534</v>
      </c>
      <c r="K53" s="127" t="s">
        <v>443</v>
      </c>
      <c r="L53" s="127" t="s">
        <v>432</v>
      </c>
      <c r="M53" s="151">
        <v>3</v>
      </c>
      <c r="N53" s="127" t="str">
        <f t="shared" si="22"/>
        <v>MEDIA:  La actividad que conlleva el riesgo se ejecuta de 24 a 500 veces por año</v>
      </c>
      <c r="O53" s="151" t="str">
        <f t="shared" si="23"/>
        <v>60%</v>
      </c>
      <c r="P53" s="127" t="s">
        <v>433</v>
      </c>
      <c r="Q53" s="127" t="s">
        <v>64</v>
      </c>
      <c r="R53" s="135">
        <v>2</v>
      </c>
      <c r="S53" s="127" t="s">
        <v>58</v>
      </c>
      <c r="T53" s="152" t="str">
        <f t="shared" si="1"/>
        <v>80%</v>
      </c>
      <c r="U53" s="209">
        <f t="shared" si="24"/>
        <v>0.48</v>
      </c>
      <c r="V53" s="127" t="str">
        <f t="shared" si="25"/>
        <v>ALTO</v>
      </c>
      <c r="W53" s="127" t="s">
        <v>434</v>
      </c>
      <c r="X53" s="180" t="s">
        <v>226</v>
      </c>
      <c r="Y53" s="152" t="s">
        <v>429</v>
      </c>
      <c r="Z53" s="151" t="s">
        <v>235</v>
      </c>
      <c r="AA53" s="151" t="s">
        <v>430</v>
      </c>
      <c r="AB53" s="210" t="s">
        <v>52</v>
      </c>
      <c r="AC53" s="210" t="s">
        <v>59</v>
      </c>
      <c r="AD53" s="131" t="s">
        <v>60</v>
      </c>
      <c r="AE53" s="131" t="s">
        <v>61</v>
      </c>
      <c r="AF53" s="142">
        <v>0.4</v>
      </c>
      <c r="AG53" s="143">
        <v>0.192</v>
      </c>
      <c r="AH53" s="130" t="str">
        <f t="shared" si="8"/>
        <v>BAJO</v>
      </c>
      <c r="AI53" s="129" t="str">
        <f t="shared" si="9"/>
        <v>REDUCIR, Establezca otro control y evaluelo</v>
      </c>
      <c r="AJ53" s="201"/>
      <c r="AK53" s="202"/>
      <c r="AL53" s="203"/>
      <c r="AM53" s="204"/>
      <c r="AN53" s="127"/>
      <c r="AO53" s="205"/>
      <c r="AP53" s="206"/>
      <c r="AQ53" s="206"/>
      <c r="AR53" s="207"/>
      <c r="AS53" s="208" t="s">
        <v>357</v>
      </c>
      <c r="AT53" s="4"/>
      <c r="AU53" s="4"/>
    </row>
    <row r="54" spans="1:49" ht="94.5" customHeight="1" thickBot="1" x14ac:dyDescent="0.35">
      <c r="A54" s="1"/>
      <c r="B54" s="126">
        <v>43</v>
      </c>
      <c r="C54" s="102" t="s">
        <v>320</v>
      </c>
      <c r="D54" s="102" t="s">
        <v>332</v>
      </c>
      <c r="E54" s="127" t="s">
        <v>435</v>
      </c>
      <c r="F54" s="164" t="s">
        <v>52</v>
      </c>
      <c r="G54" s="130" t="s">
        <v>52</v>
      </c>
      <c r="H54" s="130" t="s">
        <v>52</v>
      </c>
      <c r="I54" s="130" t="s">
        <v>52</v>
      </c>
      <c r="J54" s="127" t="s">
        <v>535</v>
      </c>
      <c r="K54" s="127" t="s">
        <v>436</v>
      </c>
      <c r="L54" s="127" t="s">
        <v>444</v>
      </c>
      <c r="M54" s="151">
        <v>3</v>
      </c>
      <c r="N54" s="127" t="str">
        <f t="shared" si="22"/>
        <v>MEDIA:  La actividad que conlleva el riesgo se ejecuta de 24 a 500 veces por año</v>
      </c>
      <c r="O54" s="151" t="str">
        <f t="shared" si="23"/>
        <v>60%</v>
      </c>
      <c r="P54" s="127" t="s">
        <v>55</v>
      </c>
      <c r="Q54" s="127" t="s">
        <v>437</v>
      </c>
      <c r="R54" s="135">
        <v>3</v>
      </c>
      <c r="S54" s="127" t="s">
        <v>57</v>
      </c>
      <c r="T54" s="152" t="str">
        <f t="shared" si="1"/>
        <v>100%</v>
      </c>
      <c r="U54" s="209">
        <f t="shared" si="24"/>
        <v>0.6</v>
      </c>
      <c r="V54" s="127" t="str">
        <f t="shared" si="25"/>
        <v>EXTREMO</v>
      </c>
      <c r="W54" s="127" t="s">
        <v>438</v>
      </c>
      <c r="X54" s="180" t="s">
        <v>226</v>
      </c>
      <c r="Y54" s="152" t="s">
        <v>429</v>
      </c>
      <c r="Z54" s="151" t="s">
        <v>235</v>
      </c>
      <c r="AA54" s="151" t="s">
        <v>430</v>
      </c>
      <c r="AB54" s="210" t="s">
        <v>52</v>
      </c>
      <c r="AC54" s="210" t="s">
        <v>59</v>
      </c>
      <c r="AD54" s="131" t="s">
        <v>60</v>
      </c>
      <c r="AE54" s="131" t="s">
        <v>61</v>
      </c>
      <c r="AF54" s="142">
        <v>0.4</v>
      </c>
      <c r="AG54" s="143">
        <v>0.192</v>
      </c>
      <c r="AH54" s="130" t="str">
        <f t="shared" si="8"/>
        <v>BAJO</v>
      </c>
      <c r="AI54" s="129" t="str">
        <f t="shared" si="9"/>
        <v>REDUCIR, Establezca otro control y evaluelo</v>
      </c>
      <c r="AJ54" s="201"/>
      <c r="AK54" s="202"/>
      <c r="AL54" s="203"/>
      <c r="AM54" s="204"/>
      <c r="AN54" s="127"/>
      <c r="AO54" s="205"/>
      <c r="AP54" s="206"/>
      <c r="AQ54" s="206"/>
      <c r="AR54" s="207"/>
      <c r="AS54" s="208" t="s">
        <v>357</v>
      </c>
      <c r="AT54" s="4"/>
      <c r="AU54" s="4"/>
    </row>
    <row r="55" spans="1:49" ht="145.80000000000001" thickBot="1" x14ac:dyDescent="0.35">
      <c r="A55" s="1"/>
      <c r="B55" s="126">
        <v>44</v>
      </c>
      <c r="C55" s="102" t="s">
        <v>320</v>
      </c>
      <c r="D55" s="102" t="s">
        <v>332</v>
      </c>
      <c r="E55" s="127" t="s">
        <v>439</v>
      </c>
      <c r="F55" s="164" t="s">
        <v>52</v>
      </c>
      <c r="G55" s="130" t="s">
        <v>52</v>
      </c>
      <c r="H55" s="130" t="s">
        <v>52</v>
      </c>
      <c r="I55" s="130" t="s">
        <v>52</v>
      </c>
      <c r="J55" s="127" t="s">
        <v>536</v>
      </c>
      <c r="K55" s="127" t="s">
        <v>440</v>
      </c>
      <c r="L55" s="127" t="s">
        <v>441</v>
      </c>
      <c r="M55" s="151">
        <v>4</v>
      </c>
      <c r="N55" s="127" t="str">
        <f t="shared" si="22"/>
        <v>ALTA: La actividad que conlleva el riesgo se ejecuta mínimo 500 veces al año y máximo 5000 veces por año</v>
      </c>
      <c r="O55" s="151" t="str">
        <f t="shared" si="23"/>
        <v>80%</v>
      </c>
      <c r="P55" s="127" t="s">
        <v>433</v>
      </c>
      <c r="Q55" s="127" t="s">
        <v>64</v>
      </c>
      <c r="R55" s="135">
        <v>1</v>
      </c>
      <c r="S55" s="127" t="s">
        <v>57</v>
      </c>
      <c r="T55" s="152" t="str">
        <f t="shared" si="1"/>
        <v>60%</v>
      </c>
      <c r="U55" s="209">
        <f t="shared" si="24"/>
        <v>0.48</v>
      </c>
      <c r="V55" s="127" t="str">
        <f t="shared" si="25"/>
        <v>ALTO</v>
      </c>
      <c r="W55" s="127" t="s">
        <v>442</v>
      </c>
      <c r="X55" s="180" t="s">
        <v>226</v>
      </c>
      <c r="Y55" s="152" t="s">
        <v>429</v>
      </c>
      <c r="Z55" s="151" t="s">
        <v>235</v>
      </c>
      <c r="AA55" s="151" t="s">
        <v>430</v>
      </c>
      <c r="AB55" s="210" t="s">
        <v>52</v>
      </c>
      <c r="AC55" s="210" t="s">
        <v>59</v>
      </c>
      <c r="AD55" s="131" t="s">
        <v>60</v>
      </c>
      <c r="AE55" s="131" t="s">
        <v>61</v>
      </c>
      <c r="AF55" s="142">
        <v>0.4</v>
      </c>
      <c r="AG55" s="143">
        <v>0.192</v>
      </c>
      <c r="AH55" s="130" t="str">
        <f t="shared" si="8"/>
        <v>BAJO</v>
      </c>
      <c r="AI55" s="129" t="str">
        <f t="shared" si="9"/>
        <v>REDUCIR, Establezca otro control y evaluelo</v>
      </c>
      <c r="AJ55" s="201"/>
      <c r="AK55" s="202"/>
      <c r="AL55" s="203"/>
      <c r="AM55" s="204"/>
      <c r="AN55" s="127"/>
      <c r="AO55" s="205"/>
      <c r="AP55" s="206"/>
      <c r="AQ55" s="206"/>
      <c r="AR55" s="207"/>
      <c r="AS55" s="208" t="s">
        <v>357</v>
      </c>
      <c r="AT55" s="4"/>
      <c r="AU55" s="4"/>
    </row>
    <row r="56" spans="1:49" ht="14.25" customHeight="1" x14ac:dyDescent="0.3">
      <c r="A56" s="4"/>
      <c r="B56" s="4"/>
      <c r="C56" s="4"/>
      <c r="D56" s="4"/>
      <c r="E56" s="4"/>
      <c r="F56" s="4"/>
      <c r="G56" s="4"/>
      <c r="H56" s="4"/>
      <c r="I56" s="4"/>
      <c r="J56" s="4"/>
      <c r="K56" s="4"/>
      <c r="L56" s="4"/>
      <c r="M56" s="4"/>
      <c r="N56" s="4"/>
      <c r="O56" s="23"/>
      <c r="P56" s="24"/>
      <c r="Q56" s="24"/>
      <c r="R56" s="4"/>
      <c r="S56" s="4"/>
      <c r="T56" s="2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1:49" ht="14.25" customHeight="1" x14ac:dyDescent="0.3">
      <c r="A57" s="4"/>
      <c r="B57" s="4"/>
      <c r="C57" s="4"/>
      <c r="D57" s="4"/>
      <c r="E57" s="4"/>
      <c r="F57" s="4"/>
      <c r="G57" s="4"/>
      <c r="H57" s="4"/>
      <c r="I57" s="4"/>
      <c r="J57" s="4"/>
      <c r="K57" s="4"/>
      <c r="L57" s="4"/>
      <c r="M57" s="4"/>
      <c r="N57" s="4"/>
      <c r="O57" s="23"/>
      <c r="P57" s="24"/>
      <c r="Q57" s="24"/>
      <c r="R57" s="4"/>
      <c r="S57" s="4"/>
      <c r="T57" s="2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1:49" ht="14.25" customHeight="1" x14ac:dyDescent="0.3">
      <c r="A58" s="4"/>
      <c r="B58" s="4"/>
      <c r="C58" s="4"/>
      <c r="D58" s="4"/>
      <c r="E58" s="4"/>
      <c r="F58" s="4"/>
      <c r="G58" s="4"/>
      <c r="H58" s="4"/>
      <c r="I58" s="4"/>
      <c r="J58" s="4"/>
      <c r="K58" s="4"/>
      <c r="L58" s="4"/>
      <c r="M58" s="4"/>
      <c r="N58" s="4"/>
      <c r="O58" s="23"/>
      <c r="P58" s="24"/>
      <c r="Q58" s="24"/>
      <c r="R58" s="4"/>
      <c r="S58" s="4"/>
      <c r="T58" s="2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row>
    <row r="59" spans="1:49" ht="14.25" customHeight="1" x14ac:dyDescent="0.3">
      <c r="A59" s="4"/>
      <c r="B59" s="4"/>
      <c r="C59" s="4"/>
      <c r="D59" s="4"/>
      <c r="E59" s="4"/>
      <c r="F59" s="4"/>
      <c r="G59" s="4"/>
      <c r="H59" s="4"/>
      <c r="I59" s="4"/>
      <c r="J59" s="4"/>
      <c r="K59" s="4"/>
      <c r="L59" s="4"/>
      <c r="M59" s="4"/>
      <c r="N59" s="4"/>
      <c r="O59" s="23"/>
      <c r="P59" s="24"/>
      <c r="Q59" s="24"/>
      <c r="R59" s="4"/>
      <c r="S59" s="4"/>
      <c r="T59" s="2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row>
    <row r="60" spans="1:49" ht="14.25" customHeight="1" x14ac:dyDescent="0.3">
      <c r="A60" s="4"/>
      <c r="B60" s="4"/>
      <c r="C60" s="4"/>
      <c r="D60" s="4"/>
      <c r="E60" s="4"/>
      <c r="F60" s="4"/>
      <c r="G60" s="4"/>
      <c r="H60" s="4"/>
      <c r="I60" s="4"/>
      <c r="J60" s="4"/>
      <c r="K60" s="4"/>
      <c r="L60" s="4"/>
      <c r="M60" s="4"/>
      <c r="N60" s="4"/>
      <c r="O60" s="23"/>
      <c r="P60" s="24"/>
      <c r="Q60" s="24"/>
      <c r="R60" s="4"/>
      <c r="S60" s="4"/>
      <c r="T60" s="2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row>
    <row r="61" spans="1:49" ht="14.25" customHeight="1" x14ac:dyDescent="0.3">
      <c r="A61" s="4"/>
      <c r="B61" s="4"/>
      <c r="C61" s="4"/>
      <c r="D61" s="4"/>
      <c r="E61" s="4"/>
      <c r="F61" s="4"/>
      <c r="G61" s="4"/>
      <c r="H61" s="4"/>
      <c r="I61" s="4"/>
      <c r="J61" s="4"/>
      <c r="K61" s="4"/>
      <c r="L61" s="4"/>
      <c r="M61" s="4"/>
      <c r="N61" s="4"/>
      <c r="O61" s="23"/>
      <c r="P61" s="24"/>
      <c r="Q61" s="24"/>
      <c r="R61" s="4"/>
      <c r="S61" s="4"/>
      <c r="T61" s="2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row>
    <row r="62" spans="1:49" ht="14.25" customHeight="1" x14ac:dyDescent="0.3">
      <c r="A62" s="4"/>
      <c r="B62" s="4"/>
      <c r="C62" s="4"/>
      <c r="D62" s="4"/>
      <c r="E62" s="4"/>
      <c r="F62" s="4"/>
      <c r="G62" s="4"/>
      <c r="H62" s="4"/>
      <c r="I62" s="4"/>
      <c r="J62" s="4"/>
      <c r="K62" s="4"/>
      <c r="L62" s="4"/>
      <c r="M62" s="4"/>
      <c r="N62" s="4"/>
      <c r="O62" s="23"/>
      <c r="P62" s="24"/>
      <c r="Q62" s="24"/>
      <c r="R62" s="4"/>
      <c r="S62" s="4"/>
      <c r="T62" s="2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row>
    <row r="63" spans="1:49" ht="14.25" customHeight="1" x14ac:dyDescent="0.3">
      <c r="A63" s="4"/>
      <c r="B63" s="4"/>
      <c r="C63" s="4"/>
      <c r="D63" s="4"/>
      <c r="E63" s="4"/>
      <c r="F63" s="4"/>
      <c r="G63" s="4"/>
      <c r="H63" s="4"/>
      <c r="I63" s="4"/>
      <c r="J63" s="4"/>
      <c r="K63" s="4"/>
      <c r="L63" s="4"/>
      <c r="M63" s="4"/>
      <c r="N63" s="4"/>
      <c r="O63" s="23"/>
      <c r="P63" s="24"/>
      <c r="Q63" s="24"/>
      <c r="R63" s="4"/>
      <c r="S63" s="4"/>
      <c r="T63" s="2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row>
    <row r="64" spans="1:49" ht="14.25" customHeight="1" x14ac:dyDescent="0.3">
      <c r="A64" s="4"/>
      <c r="B64" s="4"/>
      <c r="C64" s="4"/>
      <c r="D64" s="4"/>
      <c r="E64" s="4"/>
      <c r="F64" s="4"/>
      <c r="G64" s="4"/>
      <c r="H64" s="4"/>
      <c r="I64" s="4"/>
      <c r="J64" s="4"/>
      <c r="K64" s="4"/>
      <c r="L64" s="4"/>
      <c r="M64" s="4"/>
      <c r="N64" s="4"/>
      <c r="O64" s="23"/>
      <c r="P64" s="24"/>
      <c r="Q64" s="24"/>
      <c r="R64" s="4"/>
      <c r="S64" s="4"/>
      <c r="T64" s="2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row>
    <row r="65" spans="1:49" ht="14.25" customHeight="1" x14ac:dyDescent="0.3">
      <c r="A65" s="4"/>
      <c r="B65" s="4"/>
      <c r="C65" s="4"/>
      <c r="D65" s="4"/>
      <c r="E65" s="4"/>
      <c r="F65" s="4"/>
      <c r="G65" s="4"/>
      <c r="H65" s="4"/>
      <c r="I65" s="4"/>
      <c r="J65" s="4"/>
      <c r="K65" s="4"/>
      <c r="L65" s="4"/>
      <c r="M65" s="4"/>
      <c r="N65" s="4"/>
      <c r="O65" s="23"/>
      <c r="P65" s="24"/>
      <c r="Q65" s="24"/>
      <c r="R65" s="4"/>
      <c r="S65" s="4"/>
      <c r="T65" s="2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row>
    <row r="66" spans="1:49" ht="14.25" customHeight="1" x14ac:dyDescent="0.3">
      <c r="A66" s="4"/>
      <c r="B66" s="4"/>
      <c r="C66" s="4"/>
      <c r="D66" s="4"/>
      <c r="E66" s="4"/>
      <c r="F66" s="4"/>
      <c r="G66" s="4"/>
      <c r="H66" s="4"/>
      <c r="I66" s="4"/>
      <c r="J66" s="4"/>
      <c r="K66" s="4"/>
      <c r="L66" s="4"/>
      <c r="M66" s="4"/>
      <c r="N66" s="4"/>
      <c r="O66" s="23"/>
      <c r="P66" s="24"/>
      <c r="Q66" s="24"/>
      <c r="R66" s="4"/>
      <c r="S66" s="4"/>
      <c r="T66" s="2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row>
    <row r="67" spans="1:49" ht="14.25" customHeight="1" x14ac:dyDescent="0.3">
      <c r="A67" s="4"/>
      <c r="B67" s="4"/>
      <c r="C67" s="4"/>
      <c r="D67" s="4"/>
      <c r="E67" s="4"/>
      <c r="F67" s="4"/>
      <c r="G67" s="4"/>
      <c r="H67" s="4"/>
      <c r="I67" s="4"/>
      <c r="J67" s="4"/>
      <c r="K67" s="4"/>
      <c r="L67" s="4"/>
      <c r="M67" s="4"/>
      <c r="N67" s="4"/>
      <c r="O67" s="23"/>
      <c r="P67" s="24"/>
      <c r="Q67" s="24"/>
      <c r="R67" s="4"/>
      <c r="S67" s="4"/>
      <c r="T67" s="2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row>
    <row r="68" spans="1:49" ht="14.25" customHeight="1" x14ac:dyDescent="0.3">
      <c r="A68" s="4"/>
      <c r="B68" s="4"/>
      <c r="C68" s="4"/>
      <c r="D68" s="4"/>
      <c r="E68" s="4"/>
      <c r="F68" s="4"/>
      <c r="G68" s="4"/>
      <c r="H68" s="4"/>
      <c r="I68" s="4"/>
      <c r="J68" s="4"/>
      <c r="K68" s="4"/>
      <c r="L68" s="4"/>
      <c r="M68" s="4"/>
      <c r="N68" s="4"/>
      <c r="O68" s="23"/>
      <c r="P68" s="24"/>
      <c r="Q68" s="24"/>
      <c r="R68" s="4"/>
      <c r="S68" s="4"/>
      <c r="T68" s="2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row>
    <row r="69" spans="1:49" ht="14.25" customHeight="1" x14ac:dyDescent="0.3">
      <c r="A69" s="4"/>
      <c r="B69" s="4"/>
      <c r="C69" s="4"/>
      <c r="D69" s="4"/>
      <c r="E69" s="4"/>
      <c r="F69" s="4"/>
      <c r="G69" s="4"/>
      <c r="H69" s="4"/>
      <c r="I69" s="4"/>
      <c r="J69" s="4"/>
      <c r="K69" s="4"/>
      <c r="L69" s="4"/>
      <c r="M69" s="4"/>
      <c r="N69" s="4"/>
      <c r="O69" s="23"/>
      <c r="P69" s="24"/>
      <c r="Q69" s="24"/>
      <c r="R69" s="4"/>
      <c r="S69" s="4"/>
      <c r="T69" s="2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row>
    <row r="70" spans="1:49" ht="14.25" customHeight="1" x14ac:dyDescent="0.3">
      <c r="A70" s="4"/>
      <c r="B70" s="4"/>
      <c r="C70" s="4"/>
      <c r="D70" s="4"/>
      <c r="E70" s="4"/>
      <c r="F70" s="4"/>
      <c r="G70" s="4"/>
      <c r="H70" s="4"/>
      <c r="I70" s="4"/>
      <c r="J70" s="4"/>
      <c r="K70" s="4"/>
      <c r="L70" s="4"/>
      <c r="M70" s="4"/>
      <c r="N70" s="4"/>
      <c r="O70" s="23"/>
      <c r="P70" s="24"/>
      <c r="Q70" s="24"/>
      <c r="R70" s="4"/>
      <c r="S70" s="4"/>
      <c r="T70" s="2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row>
    <row r="71" spans="1:49" ht="14.25" customHeight="1" x14ac:dyDescent="0.3">
      <c r="A71" s="4"/>
      <c r="B71" s="4"/>
      <c r="C71" s="4"/>
      <c r="D71" s="4"/>
      <c r="E71" s="4"/>
      <c r="F71" s="4"/>
      <c r="G71" s="4"/>
      <c r="H71" s="4"/>
      <c r="I71" s="4"/>
      <c r="J71" s="4"/>
      <c r="K71" s="4"/>
      <c r="L71" s="4"/>
      <c r="M71" s="4"/>
      <c r="N71" s="4"/>
      <c r="O71" s="23"/>
      <c r="P71" s="24"/>
      <c r="Q71" s="24"/>
      <c r="R71" s="4"/>
      <c r="S71" s="4"/>
      <c r="T71" s="2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row>
    <row r="72" spans="1:49" ht="14.25" customHeight="1" x14ac:dyDescent="0.3">
      <c r="A72" s="4"/>
      <c r="B72" s="4"/>
      <c r="C72" s="4"/>
      <c r="D72" s="4"/>
      <c r="E72" s="4"/>
      <c r="F72" s="4"/>
      <c r="G72" s="4"/>
      <c r="H72" s="4"/>
      <c r="I72" s="4"/>
      <c r="J72" s="4"/>
      <c r="K72" s="4"/>
      <c r="L72" s="4"/>
      <c r="M72" s="4"/>
      <c r="N72" s="4"/>
      <c r="O72" s="23"/>
      <c r="P72" s="24"/>
      <c r="Q72" s="24"/>
      <c r="R72" s="4"/>
      <c r="S72" s="4"/>
      <c r="T72" s="2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row>
    <row r="73" spans="1:49" ht="14.25" customHeight="1" x14ac:dyDescent="0.3">
      <c r="A73" s="4"/>
      <c r="B73" s="4"/>
      <c r="C73" s="4"/>
      <c r="D73" s="4"/>
      <c r="E73" s="4"/>
      <c r="F73" s="4"/>
      <c r="G73" s="4"/>
      <c r="H73" s="4"/>
      <c r="I73" s="4"/>
      <c r="J73" s="4"/>
      <c r="K73" s="4"/>
      <c r="L73" s="4"/>
      <c r="M73" s="4"/>
      <c r="N73" s="4"/>
      <c r="O73" s="23"/>
      <c r="P73" s="24"/>
      <c r="Q73" s="24"/>
      <c r="R73" s="4"/>
      <c r="S73" s="4"/>
      <c r="T73" s="2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row>
    <row r="74" spans="1:49" ht="14.25" customHeight="1" x14ac:dyDescent="0.3">
      <c r="A74" s="4"/>
      <c r="B74" s="4"/>
      <c r="C74" s="4"/>
      <c r="D74" s="4"/>
      <c r="E74" s="4"/>
      <c r="F74" s="4"/>
      <c r="G74" s="4"/>
      <c r="H74" s="4"/>
      <c r="I74" s="4"/>
      <c r="J74" s="4"/>
      <c r="K74" s="4"/>
      <c r="L74" s="4"/>
      <c r="M74" s="4"/>
      <c r="N74" s="4"/>
      <c r="O74" s="23"/>
      <c r="P74" s="24"/>
      <c r="Q74" s="24"/>
      <c r="R74" s="4"/>
      <c r="S74" s="4"/>
      <c r="T74" s="2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row>
    <row r="75" spans="1:49" ht="14.25" customHeight="1" x14ac:dyDescent="0.3">
      <c r="A75" s="4"/>
      <c r="B75" s="4"/>
      <c r="C75" s="4"/>
      <c r="D75" s="4"/>
      <c r="E75" s="4"/>
      <c r="F75" s="4"/>
      <c r="G75" s="4"/>
      <c r="H75" s="4"/>
      <c r="I75" s="4"/>
      <c r="J75" s="4"/>
      <c r="K75" s="4"/>
      <c r="L75" s="4"/>
      <c r="M75" s="4"/>
      <c r="N75" s="4"/>
      <c r="O75" s="23"/>
      <c r="P75" s="24"/>
      <c r="Q75" s="24"/>
      <c r="R75" s="4"/>
      <c r="S75" s="4"/>
      <c r="T75" s="2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row>
    <row r="76" spans="1:49" ht="14.25" customHeight="1" x14ac:dyDescent="0.3">
      <c r="A76" s="4"/>
      <c r="B76" s="4"/>
      <c r="C76" s="4"/>
      <c r="D76" s="4"/>
      <c r="E76" s="4"/>
      <c r="F76" s="4"/>
      <c r="G76" s="4"/>
      <c r="H76" s="4"/>
      <c r="I76" s="4"/>
      <c r="J76" s="4"/>
      <c r="K76" s="4"/>
      <c r="L76" s="4"/>
      <c r="M76" s="4"/>
      <c r="N76" s="4"/>
      <c r="O76" s="23"/>
      <c r="P76" s="24"/>
      <c r="Q76" s="24"/>
      <c r="R76" s="4"/>
      <c r="S76" s="4"/>
      <c r="T76" s="2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row>
    <row r="77" spans="1:49" ht="14.25" customHeight="1" x14ac:dyDescent="0.3">
      <c r="A77" s="4"/>
      <c r="B77" s="4"/>
      <c r="C77" s="4"/>
      <c r="D77" s="4"/>
      <c r="E77" s="4"/>
      <c r="F77" s="4"/>
      <c r="G77" s="4"/>
      <c r="H77" s="4"/>
      <c r="I77" s="4"/>
      <c r="J77" s="4"/>
      <c r="K77" s="4"/>
      <c r="L77" s="4"/>
      <c r="M77" s="4"/>
      <c r="N77" s="4"/>
      <c r="O77" s="23"/>
      <c r="P77" s="24"/>
      <c r="Q77" s="24"/>
      <c r="R77" s="4"/>
      <c r="S77" s="4"/>
      <c r="T77" s="2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row>
    <row r="78" spans="1:49" ht="14.25" customHeight="1" x14ac:dyDescent="0.3">
      <c r="A78" s="4"/>
      <c r="B78" s="4"/>
      <c r="C78" s="4"/>
      <c r="D78" s="4"/>
      <c r="E78" s="4"/>
      <c r="F78" s="4"/>
      <c r="G78" s="4"/>
      <c r="H78" s="4"/>
      <c r="I78" s="4"/>
      <c r="J78" s="4"/>
      <c r="K78" s="4"/>
      <c r="L78" s="4"/>
      <c r="M78" s="4"/>
      <c r="N78" s="4"/>
      <c r="O78" s="23"/>
      <c r="P78" s="24"/>
      <c r="Q78" s="24"/>
      <c r="R78" s="4"/>
      <c r="S78" s="4"/>
      <c r="T78" s="2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row>
    <row r="79" spans="1:49" ht="14.25" customHeight="1" x14ac:dyDescent="0.3">
      <c r="A79" s="4"/>
      <c r="B79" s="4"/>
      <c r="C79" s="4"/>
      <c r="D79" s="4"/>
      <c r="E79" s="4"/>
      <c r="F79" s="4"/>
      <c r="G79" s="4"/>
      <c r="H79" s="4"/>
      <c r="I79" s="4"/>
      <c r="J79" s="4"/>
      <c r="K79" s="4"/>
      <c r="L79" s="4"/>
      <c r="M79" s="4"/>
      <c r="N79" s="4"/>
      <c r="O79" s="23"/>
      <c r="P79" s="24"/>
      <c r="Q79" s="24"/>
      <c r="R79" s="4"/>
      <c r="S79" s="4"/>
      <c r="T79" s="2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row>
    <row r="80" spans="1:49" ht="14.25" customHeight="1" x14ac:dyDescent="0.3">
      <c r="A80" s="4"/>
      <c r="B80" s="4"/>
      <c r="C80" s="4"/>
      <c r="D80" s="4"/>
      <c r="E80" s="4"/>
      <c r="F80" s="4"/>
      <c r="G80" s="4"/>
      <c r="H80" s="4"/>
      <c r="I80" s="4"/>
      <c r="J80" s="4"/>
      <c r="K80" s="4"/>
      <c r="L80" s="4"/>
      <c r="M80" s="4"/>
      <c r="N80" s="4"/>
      <c r="O80" s="23"/>
      <c r="P80" s="24"/>
      <c r="Q80" s="24"/>
      <c r="R80" s="4"/>
      <c r="S80" s="4"/>
      <c r="T80" s="2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row>
    <row r="81" spans="1:49" ht="14.25" customHeight="1" x14ac:dyDescent="0.3">
      <c r="A81" s="4"/>
      <c r="B81" s="4"/>
      <c r="C81" s="4"/>
      <c r="D81" s="4"/>
      <c r="E81" s="4"/>
      <c r="F81" s="4"/>
      <c r="G81" s="4"/>
      <c r="H81" s="4"/>
      <c r="I81" s="4"/>
      <c r="J81" s="4"/>
      <c r="K81" s="4"/>
      <c r="L81" s="4"/>
      <c r="M81" s="4"/>
      <c r="N81" s="4"/>
      <c r="O81" s="23"/>
      <c r="P81" s="24"/>
      <c r="Q81" s="24"/>
      <c r="R81" s="4"/>
      <c r="S81" s="4"/>
      <c r="T81" s="2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row>
    <row r="82" spans="1:49" ht="14.25" customHeight="1" x14ac:dyDescent="0.3">
      <c r="A82" s="4"/>
      <c r="B82" s="4"/>
      <c r="C82" s="4"/>
      <c r="D82" s="4"/>
      <c r="E82" s="4"/>
      <c r="F82" s="4"/>
      <c r="G82" s="4"/>
      <c r="H82" s="4"/>
      <c r="I82" s="4"/>
      <c r="J82" s="4"/>
      <c r="K82" s="4"/>
      <c r="L82" s="4"/>
      <c r="M82" s="4"/>
      <c r="N82" s="4"/>
      <c r="O82" s="23"/>
      <c r="P82" s="24"/>
      <c r="Q82" s="24"/>
      <c r="R82" s="4"/>
      <c r="S82" s="4"/>
      <c r="T82" s="2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row>
    <row r="83" spans="1:49" ht="14.25" customHeight="1" x14ac:dyDescent="0.3">
      <c r="A83" s="4"/>
      <c r="B83" s="4"/>
      <c r="C83" s="4"/>
      <c r="D83" s="4"/>
      <c r="E83" s="4"/>
      <c r="F83" s="4"/>
      <c r="G83" s="4"/>
      <c r="H83" s="4"/>
      <c r="I83" s="4"/>
      <c r="J83" s="4"/>
      <c r="K83" s="4"/>
      <c r="L83" s="4"/>
      <c r="M83" s="4"/>
      <c r="N83" s="4"/>
      <c r="O83" s="23"/>
      <c r="P83" s="24"/>
      <c r="Q83" s="24"/>
      <c r="R83" s="4"/>
      <c r="S83" s="4"/>
      <c r="T83" s="2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row>
    <row r="84" spans="1:49" ht="14.25" customHeight="1" x14ac:dyDescent="0.3">
      <c r="A84" s="4"/>
      <c r="B84" s="4"/>
      <c r="C84" s="4"/>
      <c r="D84" s="4"/>
      <c r="E84" s="4"/>
      <c r="F84" s="4"/>
      <c r="G84" s="4"/>
      <c r="H84" s="4"/>
      <c r="I84" s="4"/>
      <c r="J84" s="4"/>
      <c r="K84" s="4"/>
      <c r="L84" s="4"/>
      <c r="M84" s="4"/>
      <c r="N84" s="4"/>
      <c r="O84" s="23"/>
      <c r="P84" s="24"/>
      <c r="Q84" s="24"/>
      <c r="R84" s="4"/>
      <c r="S84" s="4"/>
      <c r="T84" s="2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row>
    <row r="85" spans="1:49" ht="14.25" customHeight="1" x14ac:dyDescent="0.3">
      <c r="A85" s="4"/>
      <c r="B85" s="4"/>
      <c r="C85" s="4"/>
      <c r="D85" s="4"/>
      <c r="E85" s="4"/>
      <c r="F85" s="4"/>
      <c r="G85" s="4"/>
      <c r="H85" s="4"/>
      <c r="I85" s="4"/>
      <c r="J85" s="4"/>
      <c r="K85" s="4"/>
      <c r="L85" s="4"/>
      <c r="M85" s="4"/>
      <c r="N85" s="4"/>
      <c r="O85" s="23"/>
      <c r="P85" s="24"/>
      <c r="Q85" s="24"/>
      <c r="R85" s="4"/>
      <c r="S85" s="4"/>
      <c r="T85" s="2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row>
    <row r="86" spans="1:49" ht="14.25" customHeight="1" x14ac:dyDescent="0.3">
      <c r="A86" s="4"/>
      <c r="B86" s="4"/>
      <c r="C86" s="4"/>
      <c r="D86" s="4"/>
      <c r="E86" s="4"/>
      <c r="F86" s="4"/>
      <c r="G86" s="4"/>
      <c r="H86" s="4"/>
      <c r="I86" s="4"/>
      <c r="J86" s="4"/>
      <c r="K86" s="4"/>
      <c r="L86" s="4"/>
      <c r="M86" s="4"/>
      <c r="N86" s="4"/>
      <c r="O86" s="23"/>
      <c r="P86" s="24"/>
      <c r="Q86" s="24"/>
      <c r="R86" s="4"/>
      <c r="S86" s="4"/>
      <c r="T86" s="2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row>
    <row r="87" spans="1:49" ht="14.25" customHeight="1" x14ac:dyDescent="0.3">
      <c r="A87" s="4"/>
      <c r="B87" s="4"/>
      <c r="C87" s="4"/>
      <c r="D87" s="4"/>
      <c r="E87" s="4"/>
      <c r="F87" s="4"/>
      <c r="G87" s="4"/>
      <c r="H87" s="4"/>
      <c r="I87" s="4"/>
      <c r="J87" s="4"/>
      <c r="K87" s="4"/>
      <c r="L87" s="4"/>
      <c r="M87" s="4"/>
      <c r="N87" s="4"/>
      <c r="O87" s="23"/>
      <c r="P87" s="24"/>
      <c r="Q87" s="24"/>
      <c r="R87" s="4"/>
      <c r="S87" s="4"/>
      <c r="T87" s="2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row>
    <row r="88" spans="1:49" ht="14.25" customHeight="1" x14ac:dyDescent="0.3">
      <c r="A88" s="4"/>
      <c r="B88" s="4"/>
      <c r="C88" s="4"/>
      <c r="D88" s="4"/>
      <c r="E88" s="4"/>
      <c r="F88" s="4"/>
      <c r="G88" s="4"/>
      <c r="H88" s="4"/>
      <c r="I88" s="4"/>
      <c r="J88" s="4"/>
      <c r="K88" s="4"/>
      <c r="L88" s="4"/>
      <c r="M88" s="4"/>
      <c r="N88" s="4"/>
      <c r="O88" s="23"/>
      <c r="P88" s="24"/>
      <c r="Q88" s="24"/>
      <c r="R88" s="4"/>
      <c r="S88" s="4"/>
      <c r="T88" s="2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row>
    <row r="89" spans="1:49" ht="14.25" customHeight="1" x14ac:dyDescent="0.3">
      <c r="A89" s="4"/>
      <c r="B89" s="4"/>
      <c r="C89" s="4"/>
      <c r="D89" s="4"/>
      <c r="E89" s="4"/>
      <c r="F89" s="4"/>
      <c r="G89" s="4"/>
      <c r="H89" s="4"/>
      <c r="I89" s="4"/>
      <c r="J89" s="4"/>
      <c r="K89" s="4"/>
      <c r="L89" s="4"/>
      <c r="M89" s="4"/>
      <c r="N89" s="4"/>
      <c r="O89" s="23"/>
      <c r="P89" s="24"/>
      <c r="Q89" s="24"/>
      <c r="R89" s="4"/>
      <c r="S89" s="4"/>
      <c r="T89" s="2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row>
    <row r="90" spans="1:49" ht="14.25" customHeight="1" x14ac:dyDescent="0.3">
      <c r="A90" s="4"/>
      <c r="B90" s="4"/>
      <c r="C90" s="4"/>
      <c r="D90" s="4"/>
      <c r="E90" s="4"/>
      <c r="F90" s="4"/>
      <c r="G90" s="4"/>
      <c r="H90" s="4"/>
      <c r="I90" s="4"/>
      <c r="J90" s="4"/>
      <c r="K90" s="4"/>
      <c r="L90" s="4"/>
      <c r="M90" s="4"/>
      <c r="N90" s="4"/>
      <c r="O90" s="23"/>
      <c r="P90" s="24"/>
      <c r="Q90" s="24"/>
      <c r="R90" s="4"/>
      <c r="S90" s="4"/>
      <c r="T90" s="2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row>
    <row r="91" spans="1:49" ht="14.25" customHeight="1" x14ac:dyDescent="0.3">
      <c r="A91" s="4"/>
      <c r="B91" s="4"/>
      <c r="C91" s="4"/>
      <c r="D91" s="4"/>
      <c r="E91" s="4"/>
      <c r="F91" s="4"/>
      <c r="G91" s="4"/>
      <c r="H91" s="4"/>
      <c r="I91" s="4"/>
      <c r="J91" s="4"/>
      <c r="K91" s="4"/>
      <c r="L91" s="4"/>
      <c r="M91" s="4"/>
      <c r="N91" s="4"/>
      <c r="O91" s="23"/>
      <c r="P91" s="24"/>
      <c r="Q91" s="24"/>
      <c r="R91" s="4"/>
      <c r="S91" s="4"/>
      <c r="T91" s="2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row>
    <row r="92" spans="1:49" ht="14.25" customHeight="1" x14ac:dyDescent="0.3">
      <c r="A92" s="4"/>
      <c r="B92" s="4"/>
      <c r="C92" s="4"/>
      <c r="D92" s="4"/>
      <c r="E92" s="4"/>
      <c r="F92" s="4"/>
      <c r="G92" s="4"/>
      <c r="H92" s="4"/>
      <c r="I92" s="4"/>
      <c r="J92" s="4"/>
      <c r="K92" s="4"/>
      <c r="L92" s="4"/>
      <c r="M92" s="4"/>
      <c r="N92" s="4"/>
      <c r="O92" s="23"/>
      <c r="P92" s="24"/>
      <c r="Q92" s="24"/>
      <c r="R92" s="4"/>
      <c r="S92" s="4"/>
      <c r="T92" s="2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row>
    <row r="93" spans="1:49" ht="14.25" customHeight="1" x14ac:dyDescent="0.3">
      <c r="A93" s="4"/>
      <c r="B93" s="4"/>
      <c r="C93" s="4"/>
      <c r="D93" s="4"/>
      <c r="E93" s="4"/>
      <c r="F93" s="4"/>
      <c r="G93" s="4"/>
      <c r="H93" s="4"/>
      <c r="I93" s="4"/>
      <c r="J93" s="4"/>
      <c r="K93" s="4"/>
      <c r="L93" s="4"/>
      <c r="M93" s="4"/>
      <c r="N93" s="4"/>
      <c r="O93" s="23"/>
      <c r="P93" s="24"/>
      <c r="Q93" s="24"/>
      <c r="R93" s="4"/>
      <c r="S93" s="4"/>
      <c r="T93" s="2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row>
    <row r="94" spans="1:49" ht="14.25" customHeight="1" x14ac:dyDescent="0.3">
      <c r="A94" s="4"/>
      <c r="B94" s="4"/>
      <c r="C94" s="4"/>
      <c r="D94" s="4"/>
      <c r="E94" s="4"/>
      <c r="F94" s="4"/>
      <c r="G94" s="4"/>
      <c r="H94" s="4"/>
      <c r="I94" s="4"/>
      <c r="J94" s="4"/>
      <c r="K94" s="4"/>
      <c r="L94" s="4"/>
      <c r="M94" s="4"/>
      <c r="N94" s="4"/>
      <c r="O94" s="23"/>
      <c r="P94" s="24"/>
      <c r="Q94" s="24"/>
      <c r="R94" s="4"/>
      <c r="S94" s="4"/>
      <c r="T94" s="2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row>
    <row r="95" spans="1:49" ht="14.25" customHeight="1" x14ac:dyDescent="0.3">
      <c r="A95" s="4"/>
      <c r="B95" s="4"/>
      <c r="C95" s="4"/>
      <c r="D95" s="4"/>
      <c r="E95" s="4"/>
      <c r="F95" s="4"/>
      <c r="G95" s="4"/>
      <c r="H95" s="4"/>
      <c r="I95" s="4"/>
      <c r="J95" s="4"/>
      <c r="K95" s="4"/>
      <c r="L95" s="4"/>
      <c r="M95" s="4"/>
      <c r="N95" s="4"/>
      <c r="O95" s="23"/>
      <c r="P95" s="24"/>
      <c r="Q95" s="24"/>
      <c r="R95" s="4"/>
      <c r="S95" s="4"/>
      <c r="T95" s="2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row>
    <row r="96" spans="1:49" ht="14.25" customHeight="1" x14ac:dyDescent="0.3">
      <c r="A96" s="4"/>
      <c r="B96" s="4"/>
      <c r="C96" s="4"/>
      <c r="D96" s="4"/>
      <c r="E96" s="4"/>
      <c r="F96" s="4"/>
      <c r="G96" s="4"/>
      <c r="H96" s="4"/>
      <c r="I96" s="4"/>
      <c r="J96" s="4"/>
      <c r="K96" s="4"/>
      <c r="L96" s="4"/>
      <c r="M96" s="4"/>
      <c r="N96" s="4"/>
      <c r="O96" s="23"/>
      <c r="P96" s="24"/>
      <c r="Q96" s="24"/>
      <c r="R96" s="4"/>
      <c r="S96" s="4"/>
      <c r="T96" s="2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row>
    <row r="97" spans="1:49" ht="14.25" customHeight="1" x14ac:dyDescent="0.3">
      <c r="A97" s="4"/>
      <c r="B97" s="4"/>
      <c r="C97" s="4"/>
      <c r="D97" s="4"/>
      <c r="E97" s="4"/>
      <c r="F97" s="4"/>
      <c r="G97" s="4"/>
      <c r="H97" s="4"/>
      <c r="I97" s="4"/>
      <c r="J97" s="4"/>
      <c r="K97" s="4"/>
      <c r="L97" s="4"/>
      <c r="M97" s="4"/>
      <c r="N97" s="4"/>
      <c r="O97" s="23"/>
      <c r="P97" s="24"/>
      <c r="Q97" s="24"/>
      <c r="R97" s="4"/>
      <c r="S97" s="4"/>
      <c r="T97" s="2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row>
    <row r="98" spans="1:49" ht="14.25" customHeight="1" x14ac:dyDescent="0.3">
      <c r="A98" s="4"/>
      <c r="B98" s="4"/>
      <c r="C98" s="4"/>
      <c r="D98" s="4"/>
      <c r="E98" s="4"/>
      <c r="F98" s="4"/>
      <c r="G98" s="4"/>
      <c r="H98" s="4"/>
      <c r="I98" s="4"/>
      <c r="J98" s="4"/>
      <c r="K98" s="4"/>
      <c r="L98" s="4"/>
      <c r="M98" s="4"/>
      <c r="N98" s="4"/>
      <c r="O98" s="23"/>
      <c r="P98" s="24"/>
      <c r="Q98" s="24"/>
      <c r="R98" s="4"/>
      <c r="S98" s="4"/>
      <c r="T98" s="2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row>
    <row r="99" spans="1:49" ht="14.25" customHeight="1" x14ac:dyDescent="0.3">
      <c r="A99" s="4"/>
      <c r="B99" s="4"/>
      <c r="C99" s="4"/>
      <c r="D99" s="4"/>
      <c r="E99" s="4"/>
      <c r="F99" s="4"/>
      <c r="G99" s="4"/>
      <c r="H99" s="4"/>
      <c r="I99" s="4"/>
      <c r="J99" s="4"/>
      <c r="K99" s="4"/>
      <c r="L99" s="4"/>
      <c r="M99" s="4"/>
      <c r="N99" s="4"/>
      <c r="O99" s="23"/>
      <c r="P99" s="24"/>
      <c r="Q99" s="24"/>
      <c r="R99" s="4"/>
      <c r="S99" s="4"/>
      <c r="T99" s="2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row>
    <row r="100" spans="1:49" ht="14.25" customHeight="1" x14ac:dyDescent="0.3">
      <c r="A100" s="4"/>
      <c r="B100" s="4"/>
      <c r="C100" s="4"/>
      <c r="D100" s="4"/>
      <c r="E100" s="4"/>
      <c r="F100" s="4"/>
      <c r="G100" s="4"/>
      <c r="H100" s="4"/>
      <c r="I100" s="4"/>
      <c r="J100" s="4"/>
      <c r="K100" s="4"/>
      <c r="L100" s="4"/>
      <c r="M100" s="4"/>
      <c r="N100" s="4"/>
      <c r="O100" s="23"/>
      <c r="P100" s="24"/>
      <c r="Q100" s="24"/>
      <c r="R100" s="4"/>
      <c r="S100" s="4"/>
      <c r="T100" s="2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row>
    <row r="101" spans="1:49" ht="14.25" customHeight="1" x14ac:dyDescent="0.3">
      <c r="A101" s="4"/>
      <c r="B101" s="4"/>
      <c r="C101" s="4"/>
      <c r="D101" s="4"/>
      <c r="E101" s="4"/>
      <c r="F101" s="4"/>
      <c r="G101" s="4"/>
      <c r="H101" s="4"/>
      <c r="I101" s="4"/>
      <c r="J101" s="4"/>
      <c r="K101" s="4"/>
      <c r="L101" s="4"/>
      <c r="M101" s="4"/>
      <c r="N101" s="4"/>
      <c r="O101" s="23"/>
      <c r="P101" s="24"/>
      <c r="Q101" s="24"/>
      <c r="R101" s="4"/>
      <c r="S101" s="4"/>
      <c r="T101" s="2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row>
    <row r="102" spans="1:49" ht="14.25" customHeight="1" x14ac:dyDescent="0.3">
      <c r="A102" s="4"/>
      <c r="B102" s="4"/>
      <c r="C102" s="4"/>
      <c r="D102" s="4"/>
      <c r="E102" s="4"/>
      <c r="F102" s="4"/>
      <c r="G102" s="4"/>
      <c r="H102" s="4"/>
      <c r="I102" s="4"/>
      <c r="J102" s="4"/>
      <c r="K102" s="4"/>
      <c r="L102" s="4"/>
      <c r="M102" s="4"/>
      <c r="N102" s="4"/>
      <c r="O102" s="23"/>
      <c r="P102" s="24"/>
      <c r="Q102" s="24"/>
      <c r="R102" s="4"/>
      <c r="S102" s="4"/>
      <c r="T102" s="2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row>
    <row r="103" spans="1:49" ht="14.25" customHeight="1" x14ac:dyDescent="0.3">
      <c r="A103" s="4"/>
      <c r="B103" s="4"/>
      <c r="C103" s="4"/>
      <c r="D103" s="4"/>
      <c r="E103" s="4"/>
      <c r="F103" s="4"/>
      <c r="G103" s="4"/>
      <c r="H103" s="4"/>
      <c r="I103" s="4"/>
      <c r="J103" s="4"/>
      <c r="K103" s="4"/>
      <c r="L103" s="4"/>
      <c r="M103" s="4"/>
      <c r="N103" s="4"/>
      <c r="O103" s="23"/>
      <c r="P103" s="24"/>
      <c r="Q103" s="24"/>
      <c r="R103" s="4"/>
      <c r="S103" s="4"/>
      <c r="T103" s="2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row>
    <row r="104" spans="1:49" ht="14.25" customHeight="1" x14ac:dyDescent="0.3">
      <c r="A104" s="4"/>
      <c r="B104" s="4"/>
      <c r="C104" s="4"/>
      <c r="D104" s="4"/>
      <c r="E104" s="4"/>
      <c r="F104" s="4"/>
      <c r="G104" s="4"/>
      <c r="H104" s="4"/>
      <c r="I104" s="4"/>
      <c r="J104" s="4"/>
      <c r="K104" s="4"/>
      <c r="L104" s="4"/>
      <c r="M104" s="4"/>
      <c r="N104" s="4"/>
      <c r="O104" s="23"/>
      <c r="P104" s="24"/>
      <c r="Q104" s="24"/>
      <c r="R104" s="4"/>
      <c r="S104" s="4"/>
      <c r="T104" s="2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row>
    <row r="105" spans="1:49" ht="14.25" customHeight="1" x14ac:dyDescent="0.3">
      <c r="A105" s="4"/>
      <c r="B105" s="4"/>
      <c r="C105" s="4"/>
      <c r="D105" s="4"/>
      <c r="E105" s="4"/>
      <c r="F105" s="4"/>
      <c r="G105" s="4"/>
      <c r="H105" s="4"/>
      <c r="I105" s="4"/>
      <c r="J105" s="4"/>
      <c r="K105" s="4"/>
      <c r="L105" s="4"/>
      <c r="M105" s="4"/>
      <c r="N105" s="4"/>
      <c r="O105" s="23"/>
      <c r="P105" s="24"/>
      <c r="Q105" s="24"/>
      <c r="R105" s="4"/>
      <c r="S105" s="4"/>
      <c r="T105" s="2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row>
    <row r="106" spans="1:49" ht="14.25" customHeight="1" x14ac:dyDescent="0.3">
      <c r="A106" s="4"/>
      <c r="B106" s="4"/>
      <c r="C106" s="4"/>
      <c r="D106" s="4"/>
      <c r="E106" s="4"/>
      <c r="F106" s="4"/>
      <c r="G106" s="4"/>
      <c r="H106" s="4"/>
      <c r="I106" s="4"/>
      <c r="J106" s="4"/>
      <c r="K106" s="4"/>
      <c r="L106" s="4"/>
      <c r="M106" s="4"/>
      <c r="N106" s="4"/>
      <c r="O106" s="23"/>
      <c r="P106" s="24"/>
      <c r="Q106" s="24"/>
      <c r="R106" s="4"/>
      <c r="S106" s="4"/>
      <c r="T106" s="2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row>
    <row r="107" spans="1:49" ht="14.25" customHeight="1" x14ac:dyDescent="0.3">
      <c r="A107" s="4"/>
      <c r="B107" s="4"/>
      <c r="C107" s="4"/>
      <c r="D107" s="4"/>
      <c r="E107" s="4"/>
      <c r="F107" s="4"/>
      <c r="G107" s="4"/>
      <c r="H107" s="4"/>
      <c r="I107" s="4"/>
      <c r="J107" s="4"/>
      <c r="K107" s="4"/>
      <c r="L107" s="4"/>
      <c r="M107" s="4"/>
      <c r="N107" s="4"/>
      <c r="O107" s="23"/>
      <c r="P107" s="24"/>
      <c r="Q107" s="24"/>
      <c r="R107" s="4"/>
      <c r="S107" s="4"/>
      <c r="T107" s="2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row>
    <row r="108" spans="1:49" ht="14.25" customHeight="1" x14ac:dyDescent="0.3">
      <c r="A108" s="4"/>
      <c r="B108" s="4"/>
      <c r="C108" s="4"/>
      <c r="D108" s="4"/>
      <c r="E108" s="4"/>
      <c r="F108" s="4"/>
      <c r="G108" s="4"/>
      <c r="H108" s="4"/>
      <c r="I108" s="4"/>
      <c r="J108" s="4"/>
      <c r="K108" s="4"/>
      <c r="L108" s="4"/>
      <c r="M108" s="4"/>
      <c r="N108" s="4"/>
      <c r="O108" s="23"/>
      <c r="P108" s="24"/>
      <c r="Q108" s="24"/>
      <c r="R108" s="4"/>
      <c r="S108" s="4"/>
      <c r="T108" s="2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row>
    <row r="109" spans="1:49" ht="14.25" customHeight="1" x14ac:dyDescent="0.3">
      <c r="A109" s="4"/>
      <c r="B109" s="4"/>
      <c r="C109" s="4"/>
      <c r="D109" s="4"/>
      <c r="E109" s="4"/>
      <c r="F109" s="4"/>
      <c r="G109" s="4"/>
      <c r="H109" s="4"/>
      <c r="I109" s="4"/>
      <c r="J109" s="4"/>
      <c r="K109" s="4"/>
      <c r="L109" s="4"/>
      <c r="M109" s="4"/>
      <c r="N109" s="4"/>
      <c r="O109" s="23"/>
      <c r="P109" s="24"/>
      <c r="Q109" s="24"/>
      <c r="R109" s="4"/>
      <c r="S109" s="4"/>
      <c r="T109" s="2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row>
    <row r="110" spans="1:49" ht="14.25" customHeight="1" x14ac:dyDescent="0.3">
      <c r="A110" s="4"/>
      <c r="B110" s="4"/>
      <c r="C110" s="4"/>
      <c r="D110" s="4"/>
      <c r="E110" s="4"/>
      <c r="F110" s="4"/>
      <c r="G110" s="4"/>
      <c r="H110" s="4"/>
      <c r="I110" s="4"/>
      <c r="J110" s="4"/>
      <c r="K110" s="4"/>
      <c r="L110" s="4"/>
      <c r="M110" s="4"/>
      <c r="N110" s="4"/>
      <c r="O110" s="23"/>
      <c r="P110" s="24"/>
      <c r="Q110" s="24"/>
      <c r="R110" s="4"/>
      <c r="S110" s="4"/>
      <c r="T110" s="2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row>
    <row r="111" spans="1:49" ht="14.25" customHeight="1" x14ac:dyDescent="0.3">
      <c r="A111" s="4"/>
      <c r="B111" s="4"/>
      <c r="C111" s="4"/>
      <c r="D111" s="4"/>
      <c r="E111" s="4"/>
      <c r="F111" s="4"/>
      <c r="G111" s="4"/>
      <c r="H111" s="4"/>
      <c r="I111" s="4"/>
      <c r="J111" s="4"/>
      <c r="K111" s="4"/>
      <c r="L111" s="4"/>
      <c r="M111" s="4"/>
      <c r="N111" s="4"/>
      <c r="O111" s="23"/>
      <c r="P111" s="24"/>
      <c r="Q111" s="24"/>
      <c r="R111" s="4"/>
      <c r="S111" s="4"/>
      <c r="T111" s="2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row>
    <row r="112" spans="1:49" ht="14.25" customHeight="1" x14ac:dyDescent="0.3">
      <c r="A112" s="4"/>
      <c r="B112" s="4"/>
      <c r="C112" s="4"/>
      <c r="D112" s="4"/>
      <c r="E112" s="4"/>
      <c r="F112" s="4"/>
      <c r="G112" s="4"/>
      <c r="H112" s="4"/>
      <c r="I112" s="4"/>
      <c r="J112" s="4"/>
      <c r="K112" s="4"/>
      <c r="L112" s="4"/>
      <c r="M112" s="4"/>
      <c r="N112" s="4"/>
      <c r="O112" s="23"/>
      <c r="P112" s="24"/>
      <c r="Q112" s="24"/>
      <c r="R112" s="4"/>
      <c r="S112" s="4"/>
      <c r="T112" s="2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row>
    <row r="113" spans="1:49" ht="14.25" customHeight="1" x14ac:dyDescent="0.3">
      <c r="A113" s="4"/>
      <c r="B113" s="4"/>
      <c r="C113" s="4"/>
      <c r="D113" s="4"/>
      <c r="E113" s="4"/>
      <c r="F113" s="4"/>
      <c r="G113" s="4"/>
      <c r="H113" s="4"/>
      <c r="I113" s="4"/>
      <c r="J113" s="4"/>
      <c r="K113" s="4"/>
      <c r="L113" s="4"/>
      <c r="M113" s="4"/>
      <c r="N113" s="4"/>
      <c r="O113" s="23"/>
      <c r="P113" s="24"/>
      <c r="Q113" s="24"/>
      <c r="R113" s="4"/>
      <c r="S113" s="4"/>
      <c r="T113" s="2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row>
    <row r="114" spans="1:49" ht="14.25" customHeight="1" x14ac:dyDescent="0.3">
      <c r="A114" s="4"/>
      <c r="B114" s="4"/>
      <c r="C114" s="4"/>
      <c r="D114" s="4"/>
      <c r="E114" s="4"/>
      <c r="F114" s="4"/>
      <c r="G114" s="4"/>
      <c r="H114" s="4"/>
      <c r="I114" s="4"/>
      <c r="J114" s="4"/>
      <c r="K114" s="4"/>
      <c r="L114" s="4"/>
      <c r="M114" s="4"/>
      <c r="N114" s="4"/>
      <c r="O114" s="23"/>
      <c r="P114" s="24"/>
      <c r="Q114" s="24"/>
      <c r="R114" s="4"/>
      <c r="S114" s="4"/>
      <c r="T114" s="2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row>
    <row r="115" spans="1:49" ht="14.25" customHeight="1" x14ac:dyDescent="0.3">
      <c r="A115" s="4"/>
      <c r="B115" s="4"/>
      <c r="C115" s="4"/>
      <c r="D115" s="4"/>
      <c r="E115" s="4"/>
      <c r="F115" s="4"/>
      <c r="G115" s="4"/>
      <c r="H115" s="4"/>
      <c r="I115" s="4"/>
      <c r="J115" s="4"/>
      <c r="K115" s="4"/>
      <c r="L115" s="4"/>
      <c r="M115" s="4"/>
      <c r="N115" s="4"/>
      <c r="O115" s="23"/>
      <c r="P115" s="24"/>
      <c r="Q115" s="24"/>
      <c r="R115" s="4"/>
      <c r="S115" s="4"/>
      <c r="T115" s="2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row>
    <row r="116" spans="1:49" ht="14.25" customHeight="1" x14ac:dyDescent="0.3">
      <c r="A116" s="4"/>
      <c r="B116" s="4"/>
      <c r="C116" s="4"/>
      <c r="D116" s="4"/>
      <c r="E116" s="4"/>
      <c r="F116" s="4"/>
      <c r="G116" s="4"/>
      <c r="H116" s="4"/>
      <c r="I116" s="4"/>
      <c r="J116" s="4"/>
      <c r="K116" s="4"/>
      <c r="L116" s="4"/>
      <c r="M116" s="4"/>
      <c r="N116" s="4"/>
      <c r="O116" s="23"/>
      <c r="P116" s="24"/>
      <c r="Q116" s="24"/>
      <c r="R116" s="4"/>
      <c r="S116" s="4"/>
      <c r="T116" s="2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row>
    <row r="117" spans="1:49" ht="14.25" customHeight="1" x14ac:dyDescent="0.3">
      <c r="A117" s="4"/>
      <c r="B117" s="4"/>
      <c r="C117" s="4"/>
      <c r="D117" s="4"/>
      <c r="E117" s="4"/>
      <c r="F117" s="4"/>
      <c r="G117" s="4"/>
      <c r="H117" s="4"/>
      <c r="I117" s="4"/>
      <c r="J117" s="4"/>
      <c r="K117" s="4"/>
      <c r="L117" s="4"/>
      <c r="M117" s="4"/>
      <c r="N117" s="4"/>
      <c r="O117" s="23"/>
      <c r="P117" s="24"/>
      <c r="Q117" s="24"/>
      <c r="R117" s="4"/>
      <c r="S117" s="4"/>
      <c r="T117" s="2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row>
    <row r="118" spans="1:49" ht="14.25" customHeight="1" x14ac:dyDescent="0.3">
      <c r="A118" s="4"/>
      <c r="B118" s="4"/>
      <c r="C118" s="4"/>
      <c r="D118" s="4"/>
      <c r="E118" s="4"/>
      <c r="F118" s="4"/>
      <c r="G118" s="4"/>
      <c r="H118" s="4"/>
      <c r="I118" s="4"/>
      <c r="J118" s="4"/>
      <c r="K118" s="4"/>
      <c r="L118" s="4"/>
      <c r="M118" s="4"/>
      <c r="N118" s="4"/>
      <c r="O118" s="23"/>
      <c r="P118" s="24"/>
      <c r="Q118" s="24"/>
      <c r="R118" s="4"/>
      <c r="S118" s="4"/>
      <c r="T118" s="2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row>
    <row r="119" spans="1:49" ht="14.25" customHeight="1" x14ac:dyDescent="0.3">
      <c r="A119" s="4"/>
      <c r="B119" s="4"/>
      <c r="C119" s="4"/>
      <c r="D119" s="4"/>
      <c r="E119" s="4"/>
      <c r="F119" s="4"/>
      <c r="G119" s="4"/>
      <c r="H119" s="4"/>
      <c r="I119" s="4"/>
      <c r="J119" s="4"/>
      <c r="K119" s="4"/>
      <c r="L119" s="4"/>
      <c r="M119" s="4"/>
      <c r="N119" s="4"/>
      <c r="O119" s="23"/>
      <c r="P119" s="24"/>
      <c r="Q119" s="24"/>
      <c r="R119" s="4"/>
      <c r="S119" s="4"/>
      <c r="T119" s="2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row>
    <row r="120" spans="1:49" ht="14.25" customHeight="1" x14ac:dyDescent="0.3">
      <c r="A120" s="4"/>
      <c r="B120" s="4"/>
      <c r="C120" s="4"/>
      <c r="D120" s="4"/>
      <c r="E120" s="4"/>
      <c r="F120" s="4"/>
      <c r="G120" s="4"/>
      <c r="H120" s="4"/>
      <c r="I120" s="4"/>
      <c r="J120" s="4"/>
      <c r="K120" s="4"/>
      <c r="L120" s="4"/>
      <c r="M120" s="4"/>
      <c r="N120" s="4"/>
      <c r="O120" s="23"/>
      <c r="P120" s="24"/>
      <c r="Q120" s="24"/>
      <c r="R120" s="4"/>
      <c r="S120" s="4"/>
      <c r="T120" s="2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row>
    <row r="121" spans="1:49" ht="14.25" customHeight="1" x14ac:dyDescent="0.3">
      <c r="A121" s="4"/>
      <c r="B121" s="4"/>
      <c r="C121" s="4"/>
      <c r="D121" s="4"/>
      <c r="E121" s="4"/>
      <c r="F121" s="4"/>
      <c r="G121" s="4"/>
      <c r="H121" s="4"/>
      <c r="I121" s="4"/>
      <c r="J121" s="4"/>
      <c r="K121" s="4"/>
      <c r="L121" s="4"/>
      <c r="M121" s="4"/>
      <c r="N121" s="4"/>
      <c r="O121" s="23"/>
      <c r="P121" s="24"/>
      <c r="Q121" s="24"/>
      <c r="R121" s="4"/>
      <c r="S121" s="4"/>
      <c r="T121" s="2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row>
    <row r="122" spans="1:49" ht="14.25" customHeight="1" x14ac:dyDescent="0.3">
      <c r="A122" s="4"/>
      <c r="B122" s="4"/>
      <c r="C122" s="4"/>
      <c r="D122" s="4"/>
      <c r="E122" s="4"/>
      <c r="F122" s="4"/>
      <c r="G122" s="4"/>
      <c r="H122" s="4"/>
      <c r="I122" s="4"/>
      <c r="J122" s="4"/>
      <c r="K122" s="4"/>
      <c r="L122" s="4"/>
      <c r="M122" s="4"/>
      <c r="N122" s="4"/>
      <c r="O122" s="23"/>
      <c r="P122" s="24"/>
      <c r="Q122" s="24"/>
      <c r="R122" s="4"/>
      <c r="S122" s="4"/>
      <c r="T122" s="2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row>
    <row r="123" spans="1:49" ht="14.25" customHeight="1" x14ac:dyDescent="0.3">
      <c r="A123" s="4"/>
      <c r="B123" s="4"/>
      <c r="C123" s="4"/>
      <c r="D123" s="4"/>
      <c r="E123" s="4"/>
      <c r="F123" s="4"/>
      <c r="G123" s="4"/>
      <c r="H123" s="4"/>
      <c r="I123" s="4"/>
      <c r="J123" s="4"/>
      <c r="K123" s="4"/>
      <c r="L123" s="4"/>
      <c r="M123" s="4"/>
      <c r="N123" s="4"/>
      <c r="O123" s="23"/>
      <c r="P123" s="24"/>
      <c r="Q123" s="24"/>
      <c r="R123" s="4"/>
      <c r="S123" s="4"/>
      <c r="T123" s="2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row>
    <row r="124" spans="1:49" ht="14.25" customHeight="1" x14ac:dyDescent="0.3">
      <c r="A124" s="4"/>
      <c r="B124" s="4"/>
      <c r="C124" s="4"/>
      <c r="D124" s="4"/>
      <c r="E124" s="4"/>
      <c r="F124" s="4"/>
      <c r="G124" s="4"/>
      <c r="H124" s="4"/>
      <c r="I124" s="4"/>
      <c r="J124" s="4"/>
      <c r="K124" s="4"/>
      <c r="L124" s="4"/>
      <c r="M124" s="4"/>
      <c r="N124" s="4"/>
      <c r="O124" s="23"/>
      <c r="P124" s="24"/>
      <c r="Q124" s="24"/>
      <c r="R124" s="4"/>
      <c r="S124" s="4"/>
      <c r="T124" s="2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row>
    <row r="125" spans="1:49" ht="14.25" customHeight="1" x14ac:dyDescent="0.3">
      <c r="A125" s="4"/>
      <c r="B125" s="4"/>
      <c r="C125" s="4"/>
      <c r="D125" s="4"/>
      <c r="E125" s="4"/>
      <c r="F125" s="4"/>
      <c r="G125" s="4"/>
      <c r="H125" s="4"/>
      <c r="I125" s="4"/>
      <c r="J125" s="4"/>
      <c r="K125" s="4"/>
      <c r="L125" s="4"/>
      <c r="M125" s="4"/>
      <c r="N125" s="4"/>
      <c r="O125" s="23"/>
      <c r="P125" s="24"/>
      <c r="Q125" s="24"/>
      <c r="R125" s="4"/>
      <c r="S125" s="4"/>
      <c r="T125" s="2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row>
    <row r="126" spans="1:49" ht="14.25" customHeight="1" x14ac:dyDescent="0.3">
      <c r="A126" s="4"/>
      <c r="B126" s="4"/>
      <c r="C126" s="4"/>
      <c r="D126" s="4"/>
      <c r="E126" s="4"/>
      <c r="F126" s="4"/>
      <c r="G126" s="4"/>
      <c r="H126" s="4"/>
      <c r="I126" s="4"/>
      <c r="J126" s="4"/>
      <c r="K126" s="4"/>
      <c r="L126" s="4"/>
      <c r="M126" s="4"/>
      <c r="N126" s="4"/>
      <c r="O126" s="23"/>
      <c r="P126" s="24"/>
      <c r="Q126" s="24"/>
      <c r="R126" s="4"/>
      <c r="S126" s="4"/>
      <c r="T126" s="2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row>
    <row r="127" spans="1:49" ht="14.25" customHeight="1" x14ac:dyDescent="0.3">
      <c r="A127" s="4"/>
      <c r="B127" s="4"/>
      <c r="C127" s="4"/>
      <c r="D127" s="4"/>
      <c r="E127" s="4"/>
      <c r="F127" s="4"/>
      <c r="G127" s="4"/>
      <c r="H127" s="4"/>
      <c r="I127" s="4"/>
      <c r="J127" s="4"/>
      <c r="K127" s="4"/>
      <c r="L127" s="4"/>
      <c r="M127" s="4"/>
      <c r="N127" s="4"/>
      <c r="O127" s="23"/>
      <c r="P127" s="24"/>
      <c r="Q127" s="24"/>
      <c r="R127" s="4"/>
      <c r="S127" s="4"/>
      <c r="T127" s="2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row>
    <row r="128" spans="1:49" ht="14.25" customHeight="1" x14ac:dyDescent="0.3">
      <c r="A128" s="4"/>
      <c r="B128" s="4"/>
      <c r="C128" s="4"/>
      <c r="D128" s="4"/>
      <c r="E128" s="4"/>
      <c r="F128" s="4"/>
      <c r="G128" s="4"/>
      <c r="H128" s="4"/>
      <c r="I128" s="4"/>
      <c r="J128" s="4"/>
      <c r="K128" s="4"/>
      <c r="L128" s="4"/>
      <c r="M128" s="4"/>
      <c r="N128" s="4"/>
      <c r="O128" s="23"/>
      <c r="P128" s="24"/>
      <c r="Q128" s="24"/>
      <c r="R128" s="4"/>
      <c r="S128" s="4"/>
      <c r="T128" s="2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row>
    <row r="129" spans="1:49" ht="14.25" customHeight="1" x14ac:dyDescent="0.3">
      <c r="A129" s="4"/>
      <c r="B129" s="4"/>
      <c r="C129" s="4"/>
      <c r="D129" s="4"/>
      <c r="E129" s="4"/>
      <c r="F129" s="4"/>
      <c r="G129" s="4"/>
      <c r="H129" s="4"/>
      <c r="I129" s="4"/>
      <c r="J129" s="4"/>
      <c r="K129" s="4"/>
      <c r="L129" s="4"/>
      <c r="M129" s="4"/>
      <c r="N129" s="4"/>
      <c r="O129" s="23"/>
      <c r="P129" s="24"/>
      <c r="Q129" s="24"/>
      <c r="R129" s="4"/>
      <c r="S129" s="4"/>
      <c r="T129" s="2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row>
    <row r="130" spans="1:49" ht="14.25" customHeight="1" x14ac:dyDescent="0.3">
      <c r="A130" s="4"/>
      <c r="B130" s="4"/>
      <c r="C130" s="4"/>
      <c r="D130" s="4"/>
      <c r="E130" s="4"/>
      <c r="F130" s="4"/>
      <c r="G130" s="4"/>
      <c r="H130" s="4"/>
      <c r="I130" s="4"/>
      <c r="J130" s="4"/>
      <c r="K130" s="4"/>
      <c r="L130" s="4"/>
      <c r="M130" s="4"/>
      <c r="N130" s="4"/>
      <c r="O130" s="23"/>
      <c r="P130" s="24"/>
      <c r="Q130" s="24"/>
      <c r="R130" s="4"/>
      <c r="S130" s="4"/>
      <c r="T130" s="2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row>
    <row r="131" spans="1:49" ht="14.25" customHeight="1" x14ac:dyDescent="0.3">
      <c r="A131" s="4"/>
      <c r="B131" s="4"/>
      <c r="C131" s="4"/>
      <c r="D131" s="4"/>
      <c r="E131" s="4"/>
      <c r="F131" s="4"/>
      <c r="G131" s="4"/>
      <c r="H131" s="4"/>
      <c r="I131" s="4"/>
      <c r="J131" s="4"/>
      <c r="K131" s="4"/>
      <c r="L131" s="4"/>
      <c r="M131" s="4"/>
      <c r="N131" s="4"/>
      <c r="O131" s="23"/>
      <c r="P131" s="24"/>
      <c r="Q131" s="24"/>
      <c r="R131" s="4"/>
      <c r="S131" s="4"/>
      <c r="T131" s="2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row>
    <row r="132" spans="1:49" ht="14.25" customHeight="1" x14ac:dyDescent="0.3">
      <c r="A132" s="4"/>
      <c r="B132" s="4"/>
      <c r="C132" s="4"/>
      <c r="D132" s="4"/>
      <c r="E132" s="4"/>
      <c r="F132" s="4"/>
      <c r="G132" s="4"/>
      <c r="H132" s="4"/>
      <c r="I132" s="4"/>
      <c r="J132" s="4"/>
      <c r="K132" s="4"/>
      <c r="L132" s="4"/>
      <c r="M132" s="4"/>
      <c r="N132" s="4"/>
      <c r="O132" s="23"/>
      <c r="P132" s="24"/>
      <c r="Q132" s="24"/>
      <c r="R132" s="4"/>
      <c r="S132" s="4"/>
      <c r="T132" s="2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row>
    <row r="133" spans="1:49" ht="14.25" customHeight="1" x14ac:dyDescent="0.3">
      <c r="A133" s="4"/>
      <c r="B133" s="4"/>
      <c r="C133" s="4"/>
      <c r="D133" s="4"/>
      <c r="E133" s="4"/>
      <c r="F133" s="4"/>
      <c r="G133" s="4"/>
      <c r="H133" s="4"/>
      <c r="I133" s="4"/>
      <c r="J133" s="4"/>
      <c r="K133" s="4"/>
      <c r="L133" s="4"/>
      <c r="M133" s="4"/>
      <c r="N133" s="4"/>
      <c r="O133" s="23"/>
      <c r="P133" s="24"/>
      <c r="Q133" s="24"/>
      <c r="R133" s="4"/>
      <c r="S133" s="4"/>
      <c r="T133" s="2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row>
    <row r="134" spans="1:49" ht="14.25" customHeight="1" x14ac:dyDescent="0.3">
      <c r="A134" s="4"/>
      <c r="B134" s="4"/>
      <c r="C134" s="4"/>
      <c r="D134" s="4"/>
      <c r="E134" s="4"/>
      <c r="F134" s="4"/>
      <c r="G134" s="4"/>
      <c r="H134" s="4"/>
      <c r="I134" s="4"/>
      <c r="J134" s="4"/>
      <c r="K134" s="4"/>
      <c r="L134" s="4"/>
      <c r="M134" s="4"/>
      <c r="N134" s="4"/>
      <c r="O134" s="23"/>
      <c r="P134" s="24"/>
      <c r="Q134" s="24"/>
      <c r="R134" s="4"/>
      <c r="S134" s="4"/>
      <c r="T134" s="2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row>
    <row r="135" spans="1:49" ht="14.25" customHeight="1" x14ac:dyDescent="0.3">
      <c r="A135" s="4"/>
      <c r="B135" s="4"/>
      <c r="C135" s="4"/>
      <c r="D135" s="4"/>
      <c r="E135" s="4"/>
      <c r="F135" s="4"/>
      <c r="G135" s="4"/>
      <c r="H135" s="4"/>
      <c r="I135" s="4"/>
      <c r="J135" s="4"/>
      <c r="K135" s="4"/>
      <c r="L135" s="4"/>
      <c r="M135" s="4"/>
      <c r="N135" s="4"/>
      <c r="O135" s="23"/>
      <c r="P135" s="24"/>
      <c r="Q135" s="24"/>
      <c r="R135" s="4"/>
      <c r="S135" s="4"/>
      <c r="T135" s="2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row>
    <row r="136" spans="1:49" ht="14.25" customHeight="1" x14ac:dyDescent="0.3">
      <c r="A136" s="4"/>
      <c r="B136" s="4"/>
      <c r="C136" s="4"/>
      <c r="D136" s="4"/>
      <c r="E136" s="4"/>
      <c r="F136" s="4"/>
      <c r="G136" s="4"/>
      <c r="H136" s="4"/>
      <c r="I136" s="4"/>
      <c r="J136" s="4"/>
      <c r="K136" s="4"/>
      <c r="L136" s="4"/>
      <c r="M136" s="4"/>
      <c r="N136" s="4"/>
      <c r="O136" s="23"/>
      <c r="P136" s="24"/>
      <c r="Q136" s="24"/>
      <c r="R136" s="4"/>
      <c r="S136" s="4"/>
      <c r="T136" s="2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row>
    <row r="137" spans="1:49" ht="14.25" customHeight="1" x14ac:dyDescent="0.3">
      <c r="A137" s="4"/>
      <c r="B137" s="4"/>
      <c r="C137" s="4"/>
      <c r="D137" s="4"/>
      <c r="E137" s="4"/>
      <c r="F137" s="4"/>
      <c r="G137" s="4"/>
      <c r="H137" s="4"/>
      <c r="I137" s="4"/>
      <c r="J137" s="4"/>
      <c r="K137" s="4"/>
      <c r="L137" s="4"/>
      <c r="M137" s="4"/>
      <c r="N137" s="4"/>
      <c r="O137" s="23"/>
      <c r="P137" s="24"/>
      <c r="Q137" s="24"/>
      <c r="R137" s="4"/>
      <c r="S137" s="4"/>
      <c r="T137" s="2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row>
    <row r="138" spans="1:49" ht="14.25" customHeight="1" x14ac:dyDescent="0.3">
      <c r="A138" s="4"/>
      <c r="B138" s="4"/>
      <c r="C138" s="4"/>
      <c r="D138" s="4"/>
      <c r="E138" s="4"/>
      <c r="F138" s="4"/>
      <c r="G138" s="4"/>
      <c r="H138" s="4"/>
      <c r="I138" s="4"/>
      <c r="J138" s="4"/>
      <c r="K138" s="4"/>
      <c r="L138" s="4"/>
      <c r="M138" s="4"/>
      <c r="N138" s="4"/>
      <c r="O138" s="23"/>
      <c r="P138" s="24"/>
      <c r="Q138" s="24"/>
      <c r="R138" s="4"/>
      <c r="S138" s="4"/>
      <c r="T138" s="2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row>
    <row r="139" spans="1:49" ht="14.25" customHeight="1" x14ac:dyDescent="0.3">
      <c r="A139" s="4"/>
      <c r="B139" s="4"/>
      <c r="C139" s="4"/>
      <c r="D139" s="4"/>
      <c r="E139" s="4"/>
      <c r="F139" s="4"/>
      <c r="G139" s="4"/>
      <c r="H139" s="4"/>
      <c r="I139" s="4"/>
      <c r="J139" s="4"/>
      <c r="K139" s="4"/>
      <c r="L139" s="4"/>
      <c r="M139" s="4"/>
      <c r="N139" s="4"/>
      <c r="O139" s="23"/>
      <c r="P139" s="24"/>
      <c r="Q139" s="24"/>
      <c r="R139" s="4"/>
      <c r="S139" s="4"/>
      <c r="T139" s="2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row>
    <row r="140" spans="1:49" ht="14.25" customHeight="1" x14ac:dyDescent="0.3">
      <c r="A140" s="4"/>
      <c r="B140" s="4"/>
      <c r="C140" s="4"/>
      <c r="D140" s="4"/>
      <c r="E140" s="4"/>
      <c r="F140" s="4"/>
      <c r="G140" s="4"/>
      <c r="H140" s="4"/>
      <c r="I140" s="4"/>
      <c r="J140" s="4"/>
      <c r="K140" s="4"/>
      <c r="L140" s="4"/>
      <c r="M140" s="4"/>
      <c r="N140" s="4"/>
      <c r="O140" s="23"/>
      <c r="P140" s="24"/>
      <c r="Q140" s="24"/>
      <c r="R140" s="4"/>
      <c r="S140" s="4"/>
      <c r="T140" s="2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row>
    <row r="141" spans="1:49" ht="14.25" customHeight="1" x14ac:dyDescent="0.3">
      <c r="A141" s="4"/>
      <c r="B141" s="4"/>
      <c r="C141" s="4"/>
      <c r="D141" s="4"/>
      <c r="E141" s="4"/>
      <c r="F141" s="4"/>
      <c r="G141" s="4"/>
      <c r="H141" s="4"/>
      <c r="I141" s="4"/>
      <c r="J141" s="4"/>
      <c r="K141" s="4"/>
      <c r="L141" s="4"/>
      <c r="M141" s="4"/>
      <c r="N141" s="4"/>
      <c r="O141" s="23"/>
      <c r="P141" s="24"/>
      <c r="Q141" s="24"/>
      <c r="R141" s="4"/>
      <c r="S141" s="4"/>
      <c r="T141" s="2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row>
    <row r="142" spans="1:49" ht="14.25" customHeight="1" x14ac:dyDescent="0.3">
      <c r="A142" s="4"/>
      <c r="B142" s="4"/>
      <c r="C142" s="4"/>
      <c r="D142" s="4"/>
      <c r="E142" s="4"/>
      <c r="F142" s="4"/>
      <c r="G142" s="4"/>
      <c r="H142" s="4"/>
      <c r="I142" s="4"/>
      <c r="J142" s="4"/>
      <c r="K142" s="4"/>
      <c r="L142" s="4"/>
      <c r="M142" s="4"/>
      <c r="N142" s="4"/>
      <c r="O142" s="23"/>
      <c r="P142" s="24"/>
      <c r="Q142" s="24"/>
      <c r="R142" s="4"/>
      <c r="S142" s="4"/>
      <c r="T142" s="2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row>
    <row r="143" spans="1:49" ht="14.25" customHeight="1" x14ac:dyDescent="0.3">
      <c r="A143" s="4"/>
      <c r="B143" s="4"/>
      <c r="C143" s="4"/>
      <c r="D143" s="4"/>
      <c r="E143" s="4"/>
      <c r="F143" s="4"/>
      <c r="G143" s="4"/>
      <c r="H143" s="4"/>
      <c r="I143" s="4"/>
      <c r="J143" s="4"/>
      <c r="K143" s="4"/>
      <c r="L143" s="4"/>
      <c r="M143" s="4"/>
      <c r="N143" s="4"/>
      <c r="O143" s="23"/>
      <c r="P143" s="24"/>
      <c r="Q143" s="24"/>
      <c r="R143" s="4"/>
      <c r="S143" s="4"/>
      <c r="T143" s="2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row>
    <row r="144" spans="1:49" ht="14.25" customHeight="1" x14ac:dyDescent="0.3">
      <c r="A144" s="4"/>
      <c r="B144" s="4"/>
      <c r="C144" s="4"/>
      <c r="D144" s="4"/>
      <c r="E144" s="4"/>
      <c r="F144" s="4"/>
      <c r="G144" s="4"/>
      <c r="H144" s="4"/>
      <c r="I144" s="4"/>
      <c r="J144" s="4"/>
      <c r="K144" s="4"/>
      <c r="L144" s="4"/>
      <c r="M144" s="4"/>
      <c r="N144" s="4"/>
      <c r="O144" s="23"/>
      <c r="P144" s="24"/>
      <c r="Q144" s="24"/>
      <c r="R144" s="4"/>
      <c r="S144" s="4"/>
      <c r="T144" s="2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row>
    <row r="145" spans="1:49" ht="14.25" customHeight="1" x14ac:dyDescent="0.3">
      <c r="A145" s="4"/>
      <c r="B145" s="4"/>
      <c r="C145" s="4"/>
      <c r="D145" s="4"/>
      <c r="E145" s="4"/>
      <c r="F145" s="4"/>
      <c r="G145" s="4"/>
      <c r="H145" s="4"/>
      <c r="I145" s="4"/>
      <c r="J145" s="4"/>
      <c r="K145" s="4"/>
      <c r="L145" s="4"/>
      <c r="M145" s="4"/>
      <c r="N145" s="4"/>
      <c r="O145" s="23"/>
      <c r="P145" s="24"/>
      <c r="Q145" s="24"/>
      <c r="R145" s="4"/>
      <c r="S145" s="4"/>
      <c r="T145" s="2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row>
    <row r="146" spans="1:49" ht="14.25" customHeight="1" x14ac:dyDescent="0.3">
      <c r="A146" s="4"/>
      <c r="B146" s="4"/>
      <c r="C146" s="4"/>
      <c r="D146" s="4"/>
      <c r="E146" s="4"/>
      <c r="F146" s="4"/>
      <c r="G146" s="4"/>
      <c r="H146" s="4"/>
      <c r="I146" s="4"/>
      <c r="J146" s="4"/>
      <c r="K146" s="4"/>
      <c r="L146" s="4"/>
      <c r="M146" s="4"/>
      <c r="N146" s="4"/>
      <c r="O146" s="23"/>
      <c r="P146" s="24"/>
      <c r="Q146" s="24"/>
      <c r="R146" s="4"/>
      <c r="S146" s="4"/>
      <c r="T146" s="2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row>
    <row r="147" spans="1:49" ht="14.25" customHeight="1" x14ac:dyDescent="0.3">
      <c r="A147" s="4"/>
      <c r="B147" s="4"/>
      <c r="C147" s="4"/>
      <c r="D147" s="4"/>
      <c r="E147" s="4"/>
      <c r="F147" s="4"/>
      <c r="G147" s="4"/>
      <c r="H147" s="4"/>
      <c r="I147" s="4"/>
      <c r="J147" s="4"/>
      <c r="K147" s="4"/>
      <c r="L147" s="4"/>
      <c r="M147" s="4"/>
      <c r="N147" s="4"/>
      <c r="O147" s="23"/>
      <c r="P147" s="24"/>
      <c r="Q147" s="24"/>
      <c r="R147" s="4"/>
      <c r="S147" s="4"/>
      <c r="T147" s="2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row>
    <row r="148" spans="1:49" ht="14.25" customHeight="1" x14ac:dyDescent="0.3">
      <c r="A148" s="4"/>
      <c r="B148" s="4"/>
      <c r="C148" s="4"/>
      <c r="D148" s="4"/>
      <c r="E148" s="4"/>
      <c r="F148" s="4"/>
      <c r="G148" s="4"/>
      <c r="H148" s="4"/>
      <c r="I148" s="4"/>
      <c r="J148" s="4"/>
      <c r="K148" s="4"/>
      <c r="L148" s="4"/>
      <c r="M148" s="4"/>
      <c r="N148" s="4"/>
      <c r="O148" s="23"/>
      <c r="P148" s="24"/>
      <c r="Q148" s="24"/>
      <c r="R148" s="4"/>
      <c r="S148" s="4"/>
      <c r="T148" s="2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row>
    <row r="149" spans="1:49" ht="14.25" customHeight="1" x14ac:dyDescent="0.3">
      <c r="A149" s="4"/>
      <c r="B149" s="4"/>
      <c r="C149" s="4"/>
      <c r="D149" s="4"/>
      <c r="E149" s="4"/>
      <c r="F149" s="4"/>
      <c r="G149" s="4"/>
      <c r="H149" s="4"/>
      <c r="I149" s="4"/>
      <c r="J149" s="4"/>
      <c r="K149" s="4"/>
      <c r="L149" s="4"/>
      <c r="M149" s="4"/>
      <c r="N149" s="4"/>
      <c r="O149" s="23"/>
      <c r="P149" s="24"/>
      <c r="Q149" s="24"/>
      <c r="R149" s="4"/>
      <c r="S149" s="4"/>
      <c r="T149" s="2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row>
    <row r="150" spans="1:49" ht="14.25" customHeight="1" x14ac:dyDescent="0.3">
      <c r="A150" s="4"/>
      <c r="B150" s="4"/>
      <c r="C150" s="4"/>
      <c r="D150" s="4"/>
      <c r="E150" s="4"/>
      <c r="F150" s="4"/>
      <c r="G150" s="4"/>
      <c r="H150" s="4"/>
      <c r="I150" s="4"/>
      <c r="J150" s="4"/>
      <c r="K150" s="4"/>
      <c r="L150" s="4"/>
      <c r="M150" s="4"/>
      <c r="N150" s="4"/>
      <c r="O150" s="23"/>
      <c r="P150" s="24"/>
      <c r="Q150" s="24"/>
      <c r="R150" s="4"/>
      <c r="S150" s="4"/>
      <c r="T150" s="2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row>
    <row r="151" spans="1:49" ht="14.25" customHeight="1" x14ac:dyDescent="0.3">
      <c r="A151" s="4"/>
      <c r="B151" s="4"/>
      <c r="C151" s="4"/>
      <c r="D151" s="4"/>
      <c r="E151" s="4"/>
      <c r="F151" s="4"/>
      <c r="G151" s="4"/>
      <c r="H151" s="4"/>
      <c r="I151" s="4"/>
      <c r="J151" s="4"/>
      <c r="K151" s="4"/>
      <c r="L151" s="4"/>
      <c r="M151" s="4"/>
      <c r="N151" s="4"/>
      <c r="O151" s="23"/>
      <c r="P151" s="24"/>
      <c r="Q151" s="24"/>
      <c r="R151" s="4"/>
      <c r="S151" s="4"/>
      <c r="T151" s="2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row>
    <row r="152" spans="1:49" ht="14.25" customHeight="1" x14ac:dyDescent="0.3">
      <c r="A152" s="4"/>
      <c r="B152" s="4"/>
      <c r="C152" s="4"/>
      <c r="D152" s="4"/>
      <c r="E152" s="4"/>
      <c r="F152" s="4"/>
      <c r="G152" s="4"/>
      <c r="H152" s="4"/>
      <c r="I152" s="4"/>
      <c r="J152" s="4"/>
      <c r="K152" s="4"/>
      <c r="L152" s="4"/>
      <c r="M152" s="4"/>
      <c r="N152" s="4"/>
      <c r="O152" s="23"/>
      <c r="P152" s="24"/>
      <c r="Q152" s="24"/>
      <c r="R152" s="4"/>
      <c r="S152" s="4"/>
      <c r="T152" s="2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row>
    <row r="153" spans="1:49" ht="14.25" customHeight="1" x14ac:dyDescent="0.3">
      <c r="A153" s="4"/>
      <c r="B153" s="4"/>
      <c r="C153" s="4"/>
      <c r="D153" s="4"/>
      <c r="E153" s="4"/>
      <c r="F153" s="4"/>
      <c r="G153" s="4"/>
      <c r="H153" s="4"/>
      <c r="I153" s="4"/>
      <c r="J153" s="4"/>
      <c r="K153" s="4"/>
      <c r="L153" s="4"/>
      <c r="M153" s="4"/>
      <c r="N153" s="4"/>
      <c r="O153" s="23"/>
      <c r="P153" s="24"/>
      <c r="Q153" s="24"/>
      <c r="R153" s="4"/>
      <c r="S153" s="4"/>
      <c r="T153" s="2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row>
    <row r="154" spans="1:49" ht="14.25" customHeight="1" x14ac:dyDescent="0.3">
      <c r="A154" s="4"/>
      <c r="B154" s="4"/>
      <c r="C154" s="4"/>
      <c r="D154" s="4"/>
      <c r="E154" s="4"/>
      <c r="F154" s="4"/>
      <c r="G154" s="4"/>
      <c r="H154" s="4"/>
      <c r="I154" s="4"/>
      <c r="J154" s="4"/>
      <c r="K154" s="4"/>
      <c r="L154" s="4"/>
      <c r="M154" s="4"/>
      <c r="N154" s="4"/>
      <c r="O154" s="23"/>
      <c r="P154" s="24"/>
      <c r="Q154" s="24"/>
      <c r="R154" s="4"/>
      <c r="S154" s="4"/>
      <c r="T154" s="2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row>
    <row r="155" spans="1:49" ht="14.25" customHeight="1" x14ac:dyDescent="0.3">
      <c r="A155" s="4"/>
      <c r="B155" s="4"/>
      <c r="C155" s="4"/>
      <c r="D155" s="4"/>
      <c r="E155" s="4"/>
      <c r="F155" s="4"/>
      <c r="G155" s="4"/>
      <c r="H155" s="4"/>
      <c r="I155" s="4"/>
      <c r="J155" s="4"/>
      <c r="K155" s="4"/>
      <c r="L155" s="4"/>
      <c r="M155" s="4"/>
      <c r="N155" s="4"/>
      <c r="O155" s="23"/>
      <c r="P155" s="24"/>
      <c r="Q155" s="24"/>
      <c r="R155" s="4"/>
      <c r="S155" s="4"/>
      <c r="T155" s="2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row>
    <row r="156" spans="1:49" ht="14.25" customHeight="1" x14ac:dyDescent="0.3">
      <c r="A156" s="4"/>
      <c r="B156" s="4"/>
      <c r="C156" s="4"/>
      <c r="D156" s="4"/>
      <c r="E156" s="4"/>
      <c r="F156" s="4"/>
      <c r="G156" s="4"/>
      <c r="H156" s="4"/>
      <c r="I156" s="4"/>
      <c r="J156" s="4"/>
      <c r="K156" s="4"/>
      <c r="L156" s="4"/>
      <c r="M156" s="4"/>
      <c r="N156" s="4"/>
      <c r="O156" s="23"/>
      <c r="P156" s="24"/>
      <c r="Q156" s="24"/>
      <c r="R156" s="4"/>
      <c r="S156" s="4"/>
      <c r="T156" s="2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row>
    <row r="157" spans="1:49" ht="14.25" customHeight="1" x14ac:dyDescent="0.3">
      <c r="A157" s="4"/>
      <c r="B157" s="4"/>
      <c r="C157" s="4"/>
      <c r="D157" s="4"/>
      <c r="E157" s="4"/>
      <c r="F157" s="4"/>
      <c r="G157" s="4"/>
      <c r="H157" s="4"/>
      <c r="I157" s="4"/>
      <c r="J157" s="4"/>
      <c r="K157" s="4"/>
      <c r="L157" s="4"/>
      <c r="M157" s="4"/>
      <c r="N157" s="4"/>
      <c r="O157" s="23"/>
      <c r="P157" s="24"/>
      <c r="Q157" s="24"/>
      <c r="R157" s="4"/>
      <c r="S157" s="4"/>
      <c r="T157" s="2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row>
    <row r="158" spans="1:49" ht="14.25" customHeight="1" x14ac:dyDescent="0.3">
      <c r="A158" s="4"/>
      <c r="B158" s="4"/>
      <c r="C158" s="4"/>
      <c r="D158" s="4"/>
      <c r="E158" s="4"/>
      <c r="F158" s="4"/>
      <c r="G158" s="4"/>
      <c r="H158" s="4"/>
      <c r="I158" s="4"/>
      <c r="J158" s="4"/>
      <c r="K158" s="4"/>
      <c r="L158" s="4"/>
      <c r="M158" s="4"/>
      <c r="N158" s="4"/>
      <c r="O158" s="23"/>
      <c r="P158" s="24"/>
      <c r="Q158" s="24"/>
      <c r="R158" s="4"/>
      <c r="S158" s="4"/>
      <c r="T158" s="2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row>
    <row r="159" spans="1:49" ht="14.25" customHeight="1" x14ac:dyDescent="0.3">
      <c r="A159" s="4"/>
      <c r="B159" s="4"/>
      <c r="C159" s="4"/>
      <c r="D159" s="4"/>
      <c r="E159" s="4"/>
      <c r="F159" s="4"/>
      <c r="G159" s="4"/>
      <c r="H159" s="4"/>
      <c r="I159" s="4"/>
      <c r="J159" s="4"/>
      <c r="K159" s="4"/>
      <c r="L159" s="4"/>
      <c r="M159" s="4"/>
      <c r="N159" s="4"/>
      <c r="O159" s="23"/>
      <c r="P159" s="24"/>
      <c r="Q159" s="24"/>
      <c r="R159" s="4"/>
      <c r="S159" s="4"/>
      <c r="T159" s="2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row>
    <row r="160" spans="1:49" ht="14.25" customHeight="1" x14ac:dyDescent="0.3">
      <c r="A160" s="4"/>
      <c r="B160" s="4"/>
      <c r="C160" s="4"/>
      <c r="D160" s="4"/>
      <c r="E160" s="4"/>
      <c r="F160" s="4"/>
      <c r="G160" s="4"/>
      <c r="H160" s="4"/>
      <c r="I160" s="4"/>
      <c r="J160" s="4"/>
      <c r="K160" s="4"/>
      <c r="L160" s="4"/>
      <c r="M160" s="4"/>
      <c r="N160" s="4"/>
      <c r="O160" s="23"/>
      <c r="P160" s="24"/>
      <c r="Q160" s="24"/>
      <c r="R160" s="4"/>
      <c r="S160" s="4"/>
      <c r="T160" s="2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row>
    <row r="161" spans="1:49" ht="14.25" customHeight="1" x14ac:dyDescent="0.3">
      <c r="A161" s="4"/>
      <c r="B161" s="4"/>
      <c r="C161" s="4"/>
      <c r="D161" s="4"/>
      <c r="E161" s="4"/>
      <c r="F161" s="4"/>
      <c r="G161" s="4"/>
      <c r="H161" s="4"/>
      <c r="I161" s="4"/>
      <c r="J161" s="4"/>
      <c r="K161" s="4"/>
      <c r="L161" s="4"/>
      <c r="M161" s="4"/>
      <c r="N161" s="4"/>
      <c r="O161" s="23"/>
      <c r="P161" s="24"/>
      <c r="Q161" s="24"/>
      <c r="R161" s="4"/>
      <c r="S161" s="4"/>
      <c r="T161" s="2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row>
    <row r="162" spans="1:49" ht="14.25" customHeight="1" x14ac:dyDescent="0.3">
      <c r="A162" s="4"/>
      <c r="B162" s="4"/>
      <c r="C162" s="4"/>
      <c r="D162" s="4"/>
      <c r="E162" s="4"/>
      <c r="F162" s="4"/>
      <c r="G162" s="4"/>
      <c r="H162" s="4"/>
      <c r="I162" s="4"/>
      <c r="J162" s="4"/>
      <c r="K162" s="4"/>
      <c r="L162" s="4"/>
      <c r="M162" s="4"/>
      <c r="N162" s="4"/>
      <c r="O162" s="23"/>
      <c r="P162" s="24"/>
      <c r="Q162" s="24"/>
      <c r="R162" s="4"/>
      <c r="S162" s="4"/>
      <c r="T162" s="2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row>
    <row r="163" spans="1:49" ht="14.25" customHeight="1" x14ac:dyDescent="0.3">
      <c r="A163" s="4"/>
      <c r="B163" s="4"/>
      <c r="C163" s="4"/>
      <c r="D163" s="4"/>
      <c r="E163" s="4"/>
      <c r="F163" s="4"/>
      <c r="G163" s="4"/>
      <c r="H163" s="4"/>
      <c r="I163" s="4"/>
      <c r="J163" s="4"/>
      <c r="K163" s="4"/>
      <c r="L163" s="4"/>
      <c r="M163" s="4"/>
      <c r="N163" s="4"/>
      <c r="O163" s="23"/>
      <c r="P163" s="24"/>
      <c r="Q163" s="24"/>
      <c r="R163" s="4"/>
      <c r="S163" s="4"/>
      <c r="T163" s="2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row>
    <row r="164" spans="1:49" ht="14.25" customHeight="1" x14ac:dyDescent="0.3">
      <c r="A164" s="4"/>
      <c r="B164" s="4"/>
      <c r="C164" s="4"/>
      <c r="D164" s="4"/>
      <c r="E164" s="4"/>
      <c r="F164" s="4"/>
      <c r="G164" s="4"/>
      <c r="H164" s="4"/>
      <c r="I164" s="4"/>
      <c r="J164" s="4"/>
      <c r="K164" s="4"/>
      <c r="L164" s="4"/>
      <c r="M164" s="4"/>
      <c r="N164" s="4"/>
      <c r="O164" s="23"/>
      <c r="P164" s="24"/>
      <c r="Q164" s="24"/>
      <c r="R164" s="4"/>
      <c r="S164" s="4"/>
      <c r="T164" s="2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row>
    <row r="165" spans="1:49" ht="14.25" customHeight="1" x14ac:dyDescent="0.3">
      <c r="A165" s="4"/>
      <c r="B165" s="4"/>
      <c r="C165" s="4"/>
      <c r="D165" s="4"/>
      <c r="E165" s="4"/>
      <c r="F165" s="4"/>
      <c r="G165" s="4"/>
      <c r="H165" s="4"/>
      <c r="I165" s="4"/>
      <c r="J165" s="4"/>
      <c r="K165" s="4"/>
      <c r="L165" s="4"/>
      <c r="M165" s="4"/>
      <c r="N165" s="4"/>
      <c r="O165" s="23"/>
      <c r="P165" s="24"/>
      <c r="Q165" s="24"/>
      <c r="R165" s="4"/>
      <c r="S165" s="4"/>
      <c r="T165" s="2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row>
    <row r="166" spans="1:49" ht="14.25" customHeight="1" x14ac:dyDescent="0.3">
      <c r="A166" s="4"/>
      <c r="B166" s="4"/>
      <c r="C166" s="4"/>
      <c r="D166" s="4"/>
      <c r="E166" s="4"/>
      <c r="F166" s="4"/>
      <c r="G166" s="4"/>
      <c r="H166" s="4"/>
      <c r="I166" s="4"/>
      <c r="J166" s="4"/>
      <c r="K166" s="4"/>
      <c r="L166" s="4"/>
      <c r="M166" s="4"/>
      <c r="N166" s="4"/>
      <c r="O166" s="23"/>
      <c r="P166" s="24"/>
      <c r="Q166" s="24"/>
      <c r="R166" s="4"/>
      <c r="S166" s="4"/>
      <c r="T166" s="2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row>
    <row r="167" spans="1:49" ht="14.25" customHeight="1" x14ac:dyDescent="0.3">
      <c r="A167" s="4"/>
      <c r="B167" s="4"/>
      <c r="C167" s="4"/>
      <c r="D167" s="4"/>
      <c r="E167" s="4"/>
      <c r="F167" s="4"/>
      <c r="G167" s="4"/>
      <c r="H167" s="4"/>
      <c r="I167" s="4"/>
      <c r="J167" s="4"/>
      <c r="K167" s="4"/>
      <c r="L167" s="4"/>
      <c r="M167" s="4"/>
      <c r="N167" s="4"/>
      <c r="O167" s="23"/>
      <c r="P167" s="24"/>
      <c r="Q167" s="24"/>
      <c r="R167" s="4"/>
      <c r="S167" s="4"/>
      <c r="T167" s="2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row>
    <row r="168" spans="1:49" ht="14.25" customHeight="1" x14ac:dyDescent="0.3">
      <c r="A168" s="4"/>
      <c r="B168" s="4"/>
      <c r="C168" s="4"/>
      <c r="D168" s="4"/>
      <c r="E168" s="4"/>
      <c r="F168" s="4"/>
      <c r="G168" s="4"/>
      <c r="H168" s="4"/>
      <c r="I168" s="4"/>
      <c r="J168" s="4"/>
      <c r="K168" s="4"/>
      <c r="L168" s="4"/>
      <c r="M168" s="4"/>
      <c r="N168" s="4"/>
      <c r="O168" s="23"/>
      <c r="P168" s="24"/>
      <c r="Q168" s="24"/>
      <c r="R168" s="4"/>
      <c r="S168" s="4"/>
      <c r="T168" s="2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row>
    <row r="169" spans="1:49" ht="14.25" customHeight="1" x14ac:dyDescent="0.3">
      <c r="A169" s="4"/>
      <c r="B169" s="4"/>
      <c r="C169" s="4"/>
      <c r="D169" s="4"/>
      <c r="E169" s="4"/>
      <c r="F169" s="4"/>
      <c r="G169" s="4"/>
      <c r="H169" s="4"/>
      <c r="I169" s="4"/>
      <c r="J169" s="4"/>
      <c r="K169" s="4"/>
      <c r="L169" s="4"/>
      <c r="M169" s="4"/>
      <c r="N169" s="4"/>
      <c r="O169" s="23"/>
      <c r="P169" s="24"/>
      <c r="Q169" s="24"/>
      <c r="R169" s="4"/>
      <c r="S169" s="4"/>
      <c r="T169" s="2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row>
    <row r="170" spans="1:49" ht="14.25" customHeight="1" x14ac:dyDescent="0.3">
      <c r="A170" s="4"/>
      <c r="B170" s="4"/>
      <c r="C170" s="4"/>
      <c r="D170" s="4"/>
      <c r="E170" s="4"/>
      <c r="F170" s="4"/>
      <c r="G170" s="4"/>
      <c r="H170" s="4"/>
      <c r="I170" s="4"/>
      <c r="J170" s="4"/>
      <c r="K170" s="4"/>
      <c r="L170" s="4"/>
      <c r="M170" s="4"/>
      <c r="N170" s="4"/>
      <c r="O170" s="23"/>
      <c r="P170" s="24"/>
      <c r="Q170" s="24"/>
      <c r="R170" s="4"/>
      <c r="S170" s="4"/>
      <c r="T170" s="2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row>
    <row r="171" spans="1:49" ht="14.25" customHeight="1" x14ac:dyDescent="0.3">
      <c r="A171" s="4"/>
      <c r="B171" s="4"/>
      <c r="C171" s="4"/>
      <c r="D171" s="4"/>
      <c r="E171" s="4"/>
      <c r="F171" s="4"/>
      <c r="G171" s="4"/>
      <c r="H171" s="4"/>
      <c r="I171" s="4"/>
      <c r="J171" s="4"/>
      <c r="K171" s="4"/>
      <c r="L171" s="4"/>
      <c r="M171" s="4"/>
      <c r="N171" s="4"/>
      <c r="O171" s="23"/>
      <c r="P171" s="24"/>
      <c r="Q171" s="24"/>
      <c r="R171" s="4"/>
      <c r="S171" s="4"/>
      <c r="T171" s="2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row>
    <row r="172" spans="1:49" ht="14.25" customHeight="1" x14ac:dyDescent="0.3">
      <c r="A172" s="4"/>
      <c r="B172" s="4"/>
      <c r="C172" s="4"/>
      <c r="D172" s="4"/>
      <c r="E172" s="4"/>
      <c r="F172" s="4"/>
      <c r="G172" s="4"/>
      <c r="H172" s="4"/>
      <c r="I172" s="4"/>
      <c r="J172" s="4"/>
      <c r="K172" s="4"/>
      <c r="L172" s="4"/>
      <c r="M172" s="4"/>
      <c r="N172" s="4"/>
      <c r="O172" s="23"/>
      <c r="P172" s="24"/>
      <c r="Q172" s="24"/>
      <c r="R172" s="4"/>
      <c r="S172" s="4"/>
      <c r="T172" s="2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row>
    <row r="173" spans="1:49" ht="14.25" customHeight="1" x14ac:dyDescent="0.3">
      <c r="A173" s="4"/>
      <c r="B173" s="4"/>
      <c r="C173" s="4"/>
      <c r="D173" s="4"/>
      <c r="E173" s="4"/>
      <c r="F173" s="4"/>
      <c r="G173" s="4"/>
      <c r="H173" s="4"/>
      <c r="I173" s="4"/>
      <c r="J173" s="4"/>
      <c r="K173" s="4"/>
      <c r="L173" s="4"/>
      <c r="M173" s="4"/>
      <c r="N173" s="4"/>
      <c r="O173" s="23"/>
      <c r="P173" s="24"/>
      <c r="Q173" s="24"/>
      <c r="R173" s="4"/>
      <c r="S173" s="4"/>
      <c r="T173" s="2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row>
    <row r="174" spans="1:49" ht="14.25" customHeight="1" x14ac:dyDescent="0.3">
      <c r="A174" s="4"/>
      <c r="B174" s="4"/>
      <c r="C174" s="4"/>
      <c r="D174" s="4"/>
      <c r="E174" s="4"/>
      <c r="F174" s="4"/>
      <c r="G174" s="4"/>
      <c r="H174" s="4"/>
      <c r="I174" s="4"/>
      <c r="J174" s="4"/>
      <c r="K174" s="4"/>
      <c r="L174" s="4"/>
      <c r="M174" s="4"/>
      <c r="N174" s="4"/>
      <c r="O174" s="23"/>
      <c r="P174" s="24"/>
      <c r="Q174" s="24"/>
      <c r="R174" s="4"/>
      <c r="S174" s="4"/>
      <c r="T174" s="2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row>
    <row r="175" spans="1:49" ht="14.25" customHeight="1" x14ac:dyDescent="0.3">
      <c r="A175" s="4"/>
      <c r="B175" s="4"/>
      <c r="C175" s="4"/>
      <c r="D175" s="4"/>
      <c r="E175" s="4"/>
      <c r="F175" s="4"/>
      <c r="G175" s="4"/>
      <c r="H175" s="4"/>
      <c r="I175" s="4"/>
      <c r="J175" s="4"/>
      <c r="K175" s="4"/>
      <c r="L175" s="4"/>
      <c r="M175" s="4"/>
      <c r="N175" s="4"/>
      <c r="O175" s="23"/>
      <c r="P175" s="24"/>
      <c r="Q175" s="24"/>
      <c r="R175" s="4"/>
      <c r="S175" s="4"/>
      <c r="T175" s="2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row>
    <row r="176" spans="1:49" ht="14.25" customHeight="1" x14ac:dyDescent="0.3">
      <c r="A176" s="4"/>
      <c r="B176" s="4"/>
      <c r="C176" s="4"/>
      <c r="D176" s="4"/>
      <c r="E176" s="4"/>
      <c r="F176" s="4"/>
      <c r="G176" s="4"/>
      <c r="H176" s="4"/>
      <c r="I176" s="4"/>
      <c r="J176" s="4"/>
      <c r="K176" s="4"/>
      <c r="L176" s="4"/>
      <c r="M176" s="4"/>
      <c r="N176" s="4"/>
      <c r="O176" s="23"/>
      <c r="P176" s="24"/>
      <c r="Q176" s="24"/>
      <c r="R176" s="4"/>
      <c r="S176" s="4"/>
      <c r="T176" s="2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row>
    <row r="177" spans="1:49" ht="14.25" customHeight="1" x14ac:dyDescent="0.3">
      <c r="A177" s="4"/>
      <c r="B177" s="4"/>
      <c r="C177" s="4"/>
      <c r="D177" s="4"/>
      <c r="E177" s="4"/>
      <c r="F177" s="4"/>
      <c r="G177" s="4"/>
      <c r="H177" s="4"/>
      <c r="I177" s="4"/>
      <c r="J177" s="4"/>
      <c r="K177" s="4"/>
      <c r="L177" s="4"/>
      <c r="M177" s="4"/>
      <c r="N177" s="4"/>
      <c r="O177" s="23"/>
      <c r="P177" s="24"/>
      <c r="Q177" s="24"/>
      <c r="R177" s="4"/>
      <c r="S177" s="4"/>
      <c r="T177" s="2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row>
    <row r="178" spans="1:49" ht="14.25" customHeight="1" x14ac:dyDescent="0.3">
      <c r="A178" s="4"/>
      <c r="B178" s="4"/>
      <c r="C178" s="4"/>
      <c r="D178" s="4"/>
      <c r="E178" s="4"/>
      <c r="F178" s="4"/>
      <c r="G178" s="4"/>
      <c r="H178" s="4"/>
      <c r="I178" s="4"/>
      <c r="J178" s="4"/>
      <c r="K178" s="4"/>
      <c r="L178" s="4"/>
      <c r="M178" s="4"/>
      <c r="N178" s="4"/>
      <c r="O178" s="23"/>
      <c r="P178" s="24"/>
      <c r="Q178" s="24"/>
      <c r="R178" s="4"/>
      <c r="S178" s="4"/>
      <c r="T178" s="2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row>
    <row r="179" spans="1:49" ht="14.25" customHeight="1" x14ac:dyDescent="0.3">
      <c r="A179" s="4"/>
      <c r="B179" s="4"/>
      <c r="C179" s="4"/>
      <c r="D179" s="4"/>
      <c r="E179" s="4"/>
      <c r="F179" s="4"/>
      <c r="G179" s="4"/>
      <c r="H179" s="4"/>
      <c r="I179" s="4"/>
      <c r="J179" s="4"/>
      <c r="K179" s="4"/>
      <c r="L179" s="4"/>
      <c r="M179" s="4"/>
      <c r="N179" s="4"/>
      <c r="O179" s="23"/>
      <c r="P179" s="24"/>
      <c r="Q179" s="24"/>
      <c r="R179" s="4"/>
      <c r="S179" s="4"/>
      <c r="T179" s="2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row>
    <row r="180" spans="1:49" ht="14.25" customHeight="1" x14ac:dyDescent="0.3">
      <c r="A180" s="4"/>
      <c r="B180" s="4"/>
      <c r="C180" s="4"/>
      <c r="D180" s="4"/>
      <c r="E180" s="4"/>
      <c r="F180" s="4"/>
      <c r="G180" s="4"/>
      <c r="H180" s="4"/>
      <c r="I180" s="4"/>
      <c r="J180" s="4"/>
      <c r="K180" s="4"/>
      <c r="L180" s="4"/>
      <c r="M180" s="4"/>
      <c r="N180" s="4"/>
      <c r="O180" s="23"/>
      <c r="P180" s="24"/>
      <c r="Q180" s="24"/>
      <c r="R180" s="4"/>
      <c r="S180" s="4"/>
      <c r="T180" s="2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row>
    <row r="181" spans="1:49" ht="14.25" customHeight="1" x14ac:dyDescent="0.3">
      <c r="A181" s="4"/>
      <c r="B181" s="4"/>
      <c r="C181" s="4"/>
      <c r="D181" s="4"/>
      <c r="E181" s="4"/>
      <c r="F181" s="4"/>
      <c r="G181" s="4"/>
      <c r="H181" s="4"/>
      <c r="I181" s="4"/>
      <c r="J181" s="4"/>
      <c r="K181" s="4"/>
      <c r="L181" s="4"/>
      <c r="M181" s="4"/>
      <c r="N181" s="4"/>
      <c r="O181" s="23"/>
      <c r="P181" s="24"/>
      <c r="Q181" s="24"/>
      <c r="R181" s="4"/>
      <c r="S181" s="4"/>
      <c r="T181" s="2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row>
    <row r="182" spans="1:49" ht="14.25" customHeight="1" x14ac:dyDescent="0.3">
      <c r="A182" s="4"/>
      <c r="B182" s="4"/>
      <c r="C182" s="4"/>
      <c r="D182" s="4"/>
      <c r="E182" s="4"/>
      <c r="F182" s="4"/>
      <c r="G182" s="4"/>
      <c r="H182" s="4"/>
      <c r="I182" s="4"/>
      <c r="J182" s="4"/>
      <c r="K182" s="4"/>
      <c r="L182" s="4"/>
      <c r="M182" s="4"/>
      <c r="N182" s="4"/>
      <c r="O182" s="23"/>
      <c r="P182" s="24"/>
      <c r="Q182" s="24"/>
      <c r="R182" s="4"/>
      <c r="S182" s="4"/>
      <c r="T182" s="2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row>
    <row r="183" spans="1:49" ht="14.25" customHeight="1" x14ac:dyDescent="0.3">
      <c r="A183" s="4"/>
      <c r="B183" s="4"/>
      <c r="C183" s="4"/>
      <c r="D183" s="4"/>
      <c r="E183" s="4"/>
      <c r="F183" s="4"/>
      <c r="G183" s="4"/>
      <c r="H183" s="4"/>
      <c r="I183" s="4"/>
      <c r="J183" s="4"/>
      <c r="K183" s="4"/>
      <c r="L183" s="4"/>
      <c r="M183" s="4"/>
      <c r="N183" s="4"/>
      <c r="O183" s="23"/>
      <c r="P183" s="24"/>
      <c r="Q183" s="24"/>
      <c r="R183" s="4"/>
      <c r="S183" s="4"/>
      <c r="T183" s="2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row>
    <row r="184" spans="1:49" ht="14.25" customHeight="1" x14ac:dyDescent="0.3">
      <c r="A184" s="4"/>
      <c r="B184" s="4"/>
      <c r="C184" s="4"/>
      <c r="D184" s="4"/>
      <c r="E184" s="4"/>
      <c r="F184" s="4"/>
      <c r="G184" s="4"/>
      <c r="H184" s="4"/>
      <c r="I184" s="4"/>
      <c r="J184" s="4"/>
      <c r="K184" s="4"/>
      <c r="L184" s="4"/>
      <c r="M184" s="4"/>
      <c r="N184" s="4"/>
      <c r="O184" s="23"/>
      <c r="P184" s="24"/>
      <c r="Q184" s="24"/>
      <c r="R184" s="4"/>
      <c r="S184" s="4"/>
      <c r="T184" s="2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row>
    <row r="185" spans="1:49" ht="14.25" customHeight="1" x14ac:dyDescent="0.3">
      <c r="A185" s="4"/>
      <c r="B185" s="4"/>
      <c r="C185" s="4"/>
      <c r="D185" s="4"/>
      <c r="E185" s="4"/>
      <c r="F185" s="4"/>
      <c r="G185" s="4"/>
      <c r="H185" s="4"/>
      <c r="I185" s="4"/>
      <c r="J185" s="4"/>
      <c r="K185" s="4"/>
      <c r="L185" s="4"/>
      <c r="M185" s="4"/>
      <c r="N185" s="4"/>
      <c r="O185" s="23"/>
      <c r="P185" s="24"/>
      <c r="Q185" s="24"/>
      <c r="R185" s="4"/>
      <c r="S185" s="4"/>
      <c r="T185" s="2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row>
    <row r="186" spans="1:49" ht="14.25" customHeight="1" x14ac:dyDescent="0.3">
      <c r="A186" s="4"/>
      <c r="B186" s="4"/>
      <c r="C186" s="4"/>
      <c r="D186" s="4"/>
      <c r="E186" s="4"/>
      <c r="F186" s="4"/>
      <c r="G186" s="4"/>
      <c r="H186" s="4"/>
      <c r="I186" s="4"/>
      <c r="J186" s="4"/>
      <c r="K186" s="4"/>
      <c r="L186" s="4"/>
      <c r="M186" s="4"/>
      <c r="N186" s="4"/>
      <c r="O186" s="23"/>
      <c r="P186" s="24"/>
      <c r="Q186" s="24"/>
      <c r="R186" s="4"/>
      <c r="S186" s="4"/>
      <c r="T186" s="2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row>
    <row r="187" spans="1:49" ht="14.25" customHeight="1" x14ac:dyDescent="0.3">
      <c r="A187" s="4"/>
      <c r="B187" s="4"/>
      <c r="C187" s="4"/>
      <c r="D187" s="4"/>
      <c r="E187" s="4"/>
      <c r="F187" s="4"/>
      <c r="G187" s="4"/>
      <c r="H187" s="4"/>
      <c r="I187" s="4"/>
      <c r="J187" s="4"/>
      <c r="K187" s="4"/>
      <c r="L187" s="4"/>
      <c r="M187" s="4"/>
      <c r="N187" s="4"/>
      <c r="O187" s="23"/>
      <c r="P187" s="24"/>
      <c r="Q187" s="24"/>
      <c r="R187" s="4"/>
      <c r="S187" s="4"/>
      <c r="T187" s="2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row>
    <row r="188" spans="1:49" ht="14.25" customHeight="1" x14ac:dyDescent="0.3">
      <c r="A188" s="4"/>
      <c r="B188" s="4"/>
      <c r="C188" s="4"/>
      <c r="D188" s="4"/>
      <c r="E188" s="4"/>
      <c r="F188" s="4"/>
      <c r="G188" s="4"/>
      <c r="H188" s="4"/>
      <c r="I188" s="4"/>
      <c r="J188" s="4"/>
      <c r="K188" s="4"/>
      <c r="L188" s="4"/>
      <c r="M188" s="4"/>
      <c r="N188" s="4"/>
      <c r="O188" s="23"/>
      <c r="P188" s="24"/>
      <c r="Q188" s="24"/>
      <c r="R188" s="4"/>
      <c r="S188" s="4"/>
      <c r="T188" s="2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row>
    <row r="189" spans="1:49" ht="14.25" customHeight="1" x14ac:dyDescent="0.3">
      <c r="A189" s="4"/>
      <c r="B189" s="4"/>
      <c r="C189" s="4"/>
      <c r="D189" s="4"/>
      <c r="E189" s="4"/>
      <c r="F189" s="4"/>
      <c r="G189" s="4"/>
      <c r="H189" s="4"/>
      <c r="I189" s="4"/>
      <c r="J189" s="4"/>
      <c r="K189" s="4"/>
      <c r="L189" s="4"/>
      <c r="M189" s="4"/>
      <c r="N189" s="4"/>
      <c r="O189" s="23"/>
      <c r="P189" s="24"/>
      <c r="Q189" s="24"/>
      <c r="R189" s="4"/>
      <c r="S189" s="4"/>
      <c r="T189" s="2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row>
    <row r="190" spans="1:49" ht="14.25" customHeight="1" x14ac:dyDescent="0.3">
      <c r="A190" s="4"/>
      <c r="B190" s="4"/>
      <c r="C190" s="4"/>
      <c r="D190" s="4"/>
      <c r="E190" s="4"/>
      <c r="F190" s="4"/>
      <c r="G190" s="4"/>
      <c r="H190" s="4"/>
      <c r="I190" s="4"/>
      <c r="J190" s="4"/>
      <c r="K190" s="4"/>
      <c r="L190" s="4"/>
      <c r="M190" s="4"/>
      <c r="N190" s="4"/>
      <c r="O190" s="23"/>
      <c r="P190" s="24"/>
      <c r="Q190" s="24"/>
      <c r="R190" s="4"/>
      <c r="S190" s="4"/>
      <c r="T190" s="2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row>
    <row r="191" spans="1:49" ht="14.25" customHeight="1" x14ac:dyDescent="0.3">
      <c r="A191" s="4"/>
      <c r="B191" s="4"/>
      <c r="C191" s="4"/>
      <c r="D191" s="4"/>
      <c r="E191" s="4"/>
      <c r="F191" s="4"/>
      <c r="G191" s="4"/>
      <c r="H191" s="4"/>
      <c r="I191" s="4"/>
      <c r="J191" s="4"/>
      <c r="K191" s="4"/>
      <c r="L191" s="4"/>
      <c r="M191" s="4"/>
      <c r="N191" s="4"/>
      <c r="O191" s="23"/>
      <c r="P191" s="24"/>
      <c r="Q191" s="24"/>
      <c r="R191" s="4"/>
      <c r="S191" s="4"/>
      <c r="T191" s="2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row>
    <row r="192" spans="1:49" ht="14.25" customHeight="1" x14ac:dyDescent="0.3">
      <c r="A192" s="4"/>
      <c r="B192" s="4"/>
      <c r="C192" s="4"/>
      <c r="D192" s="4"/>
      <c r="E192" s="4"/>
      <c r="F192" s="4"/>
      <c r="G192" s="4"/>
      <c r="H192" s="4"/>
      <c r="I192" s="4"/>
      <c r="J192" s="4"/>
      <c r="K192" s="4"/>
      <c r="L192" s="4"/>
      <c r="M192" s="4"/>
      <c r="N192" s="4"/>
      <c r="O192" s="23"/>
      <c r="P192" s="24"/>
      <c r="Q192" s="24"/>
      <c r="R192" s="4"/>
      <c r="S192" s="4"/>
      <c r="T192" s="2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row>
    <row r="193" spans="1:49" ht="14.25" customHeight="1" x14ac:dyDescent="0.3">
      <c r="A193" s="4"/>
      <c r="B193" s="4"/>
      <c r="C193" s="4"/>
      <c r="D193" s="4"/>
      <c r="E193" s="4"/>
      <c r="F193" s="4"/>
      <c r="G193" s="4"/>
      <c r="H193" s="4"/>
      <c r="I193" s="4"/>
      <c r="J193" s="4"/>
      <c r="K193" s="4"/>
      <c r="L193" s="4"/>
      <c r="M193" s="4"/>
      <c r="N193" s="4"/>
      <c r="O193" s="23"/>
      <c r="P193" s="24"/>
      <c r="Q193" s="24"/>
      <c r="R193" s="4"/>
      <c r="S193" s="4"/>
      <c r="T193" s="2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row>
    <row r="194" spans="1:49" ht="14.25" customHeight="1" x14ac:dyDescent="0.3">
      <c r="A194" s="4"/>
      <c r="B194" s="4"/>
      <c r="C194" s="4"/>
      <c r="D194" s="4"/>
      <c r="E194" s="4"/>
      <c r="F194" s="4"/>
      <c r="G194" s="4"/>
      <c r="H194" s="4"/>
      <c r="I194" s="4"/>
      <c r="J194" s="4"/>
      <c r="K194" s="4"/>
      <c r="L194" s="4"/>
      <c r="M194" s="4"/>
      <c r="N194" s="4"/>
      <c r="O194" s="23"/>
      <c r="P194" s="24"/>
      <c r="Q194" s="24"/>
      <c r="R194" s="4"/>
      <c r="S194" s="4"/>
      <c r="T194" s="2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row>
    <row r="195" spans="1:49" ht="14.25" customHeight="1" x14ac:dyDescent="0.3">
      <c r="A195" s="4"/>
      <c r="B195" s="4"/>
      <c r="C195" s="4"/>
      <c r="D195" s="4"/>
      <c r="E195" s="4"/>
      <c r="F195" s="4"/>
      <c r="G195" s="4"/>
      <c r="H195" s="4"/>
      <c r="I195" s="4"/>
      <c r="J195" s="4"/>
      <c r="K195" s="4"/>
      <c r="L195" s="4"/>
      <c r="M195" s="4"/>
      <c r="N195" s="4"/>
      <c r="O195" s="23"/>
      <c r="P195" s="24"/>
      <c r="Q195" s="24"/>
      <c r="R195" s="4"/>
      <c r="S195" s="4"/>
      <c r="T195" s="2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row>
    <row r="196" spans="1:49" ht="14.25" customHeight="1" x14ac:dyDescent="0.3">
      <c r="A196" s="4"/>
      <c r="B196" s="4"/>
      <c r="C196" s="4"/>
      <c r="D196" s="4"/>
      <c r="E196" s="4"/>
      <c r="F196" s="4"/>
      <c r="G196" s="4"/>
      <c r="H196" s="4"/>
      <c r="I196" s="4"/>
      <c r="J196" s="4"/>
      <c r="K196" s="4"/>
      <c r="L196" s="4"/>
      <c r="M196" s="4"/>
      <c r="N196" s="4"/>
      <c r="O196" s="23"/>
      <c r="P196" s="24"/>
      <c r="Q196" s="24"/>
      <c r="R196" s="4"/>
      <c r="S196" s="4"/>
      <c r="T196" s="2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row>
    <row r="197" spans="1:49" ht="14.25" customHeight="1" x14ac:dyDescent="0.3">
      <c r="A197" s="4"/>
      <c r="B197" s="4"/>
      <c r="C197" s="4"/>
      <c r="D197" s="4"/>
      <c r="E197" s="4"/>
      <c r="F197" s="4"/>
      <c r="G197" s="4"/>
      <c r="H197" s="4"/>
      <c r="I197" s="4"/>
      <c r="J197" s="4"/>
      <c r="K197" s="4"/>
      <c r="L197" s="4"/>
      <c r="M197" s="4"/>
      <c r="N197" s="4"/>
      <c r="O197" s="23"/>
      <c r="P197" s="24"/>
      <c r="Q197" s="24"/>
      <c r="R197" s="4"/>
      <c r="S197" s="4"/>
      <c r="T197" s="2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row>
    <row r="198" spans="1:49" ht="14.25" customHeight="1" x14ac:dyDescent="0.3">
      <c r="A198" s="4"/>
      <c r="B198" s="4"/>
      <c r="C198" s="4"/>
      <c r="D198" s="4"/>
      <c r="E198" s="4"/>
      <c r="F198" s="4"/>
      <c r="G198" s="4"/>
      <c r="H198" s="4"/>
      <c r="I198" s="4"/>
      <c r="J198" s="4"/>
      <c r="K198" s="4"/>
      <c r="L198" s="4"/>
      <c r="M198" s="4"/>
      <c r="N198" s="4"/>
      <c r="O198" s="23"/>
      <c r="P198" s="24"/>
      <c r="Q198" s="24"/>
      <c r="R198" s="4"/>
      <c r="S198" s="4"/>
      <c r="T198" s="2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row>
    <row r="199" spans="1:49" ht="14.25" customHeight="1" x14ac:dyDescent="0.3">
      <c r="A199" s="4"/>
      <c r="B199" s="4"/>
      <c r="C199" s="4"/>
      <c r="D199" s="4"/>
      <c r="E199" s="4"/>
      <c r="F199" s="4"/>
      <c r="G199" s="4"/>
      <c r="H199" s="4"/>
      <c r="I199" s="4"/>
      <c r="J199" s="4"/>
      <c r="K199" s="4"/>
      <c r="L199" s="4"/>
      <c r="M199" s="4"/>
      <c r="N199" s="4"/>
      <c r="O199" s="23"/>
      <c r="P199" s="24"/>
      <c r="Q199" s="24"/>
      <c r="R199" s="4"/>
      <c r="S199" s="4"/>
      <c r="T199" s="2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row>
    <row r="200" spans="1:49" ht="14.25" customHeight="1" x14ac:dyDescent="0.3">
      <c r="A200" s="4"/>
      <c r="B200" s="4"/>
      <c r="C200" s="4"/>
      <c r="D200" s="4"/>
      <c r="E200" s="4"/>
      <c r="F200" s="4"/>
      <c r="G200" s="4"/>
      <c r="H200" s="4"/>
      <c r="I200" s="4"/>
      <c r="J200" s="4"/>
      <c r="K200" s="4"/>
      <c r="L200" s="4"/>
      <c r="M200" s="4"/>
      <c r="N200" s="4"/>
      <c r="O200" s="23"/>
      <c r="P200" s="24"/>
      <c r="Q200" s="24"/>
      <c r="R200" s="4"/>
      <c r="S200" s="4"/>
      <c r="T200" s="2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row>
    <row r="201" spans="1:49" ht="14.25" customHeight="1" x14ac:dyDescent="0.3">
      <c r="A201" s="4"/>
      <c r="B201" s="4"/>
      <c r="C201" s="4"/>
      <c r="D201" s="4"/>
      <c r="E201" s="4"/>
      <c r="F201" s="4"/>
      <c r="G201" s="4"/>
      <c r="H201" s="4"/>
      <c r="I201" s="4"/>
      <c r="J201" s="4"/>
      <c r="K201" s="4"/>
      <c r="L201" s="4"/>
      <c r="M201" s="4"/>
      <c r="N201" s="4"/>
      <c r="O201" s="23"/>
      <c r="P201" s="24"/>
      <c r="Q201" s="24"/>
      <c r="R201" s="4"/>
      <c r="S201" s="4"/>
      <c r="T201" s="2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row>
    <row r="202" spans="1:49" ht="14.25" customHeight="1" x14ac:dyDescent="0.3">
      <c r="A202" s="4"/>
      <c r="B202" s="4"/>
      <c r="C202" s="4"/>
      <c r="D202" s="4"/>
      <c r="E202" s="4"/>
      <c r="F202" s="4"/>
      <c r="G202" s="4"/>
      <c r="H202" s="4"/>
      <c r="I202" s="4"/>
      <c r="J202" s="4"/>
      <c r="K202" s="4"/>
      <c r="L202" s="4"/>
      <c r="M202" s="4"/>
      <c r="N202" s="4"/>
      <c r="O202" s="23"/>
      <c r="P202" s="24"/>
      <c r="Q202" s="24"/>
      <c r="R202" s="4"/>
      <c r="S202" s="4"/>
      <c r="T202" s="2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row>
    <row r="203" spans="1:49" ht="14.25" customHeight="1" x14ac:dyDescent="0.3">
      <c r="A203" s="4"/>
      <c r="B203" s="4"/>
      <c r="C203" s="4"/>
      <c r="D203" s="4"/>
      <c r="E203" s="4"/>
      <c r="F203" s="4"/>
      <c r="G203" s="4"/>
      <c r="H203" s="4"/>
      <c r="I203" s="4"/>
      <c r="J203" s="4"/>
      <c r="K203" s="4"/>
      <c r="L203" s="4"/>
      <c r="M203" s="4"/>
      <c r="N203" s="4"/>
      <c r="O203" s="23"/>
      <c r="P203" s="24"/>
      <c r="Q203" s="24"/>
      <c r="R203" s="4"/>
      <c r="S203" s="4"/>
      <c r="T203" s="2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row>
    <row r="204" spans="1:49" ht="14.25" customHeight="1" x14ac:dyDescent="0.3">
      <c r="A204" s="4"/>
      <c r="B204" s="4"/>
      <c r="C204" s="4"/>
      <c r="D204" s="4"/>
      <c r="E204" s="4"/>
      <c r="F204" s="4"/>
      <c r="G204" s="4"/>
      <c r="H204" s="4"/>
      <c r="I204" s="4"/>
      <c r="J204" s="4"/>
      <c r="K204" s="4"/>
      <c r="L204" s="4"/>
      <c r="M204" s="4"/>
      <c r="N204" s="4"/>
      <c r="O204" s="23"/>
      <c r="P204" s="24"/>
      <c r="Q204" s="24"/>
      <c r="R204" s="4"/>
      <c r="S204" s="4"/>
      <c r="T204" s="2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row>
    <row r="205" spans="1:49" ht="14.25" customHeight="1" x14ac:dyDescent="0.3">
      <c r="A205" s="4"/>
      <c r="B205" s="4"/>
      <c r="C205" s="4"/>
      <c r="D205" s="4"/>
      <c r="E205" s="4"/>
      <c r="F205" s="4"/>
      <c r="G205" s="4"/>
      <c r="H205" s="4"/>
      <c r="I205" s="4"/>
      <c r="J205" s="4"/>
      <c r="K205" s="4"/>
      <c r="L205" s="4"/>
      <c r="M205" s="4"/>
      <c r="N205" s="4"/>
      <c r="O205" s="23"/>
      <c r="P205" s="24"/>
      <c r="Q205" s="24"/>
      <c r="R205" s="4"/>
      <c r="S205" s="4"/>
      <c r="T205" s="2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row>
    <row r="206" spans="1:49" ht="14.25" customHeight="1" x14ac:dyDescent="0.3">
      <c r="A206" s="4"/>
      <c r="B206" s="4"/>
      <c r="C206" s="4"/>
      <c r="D206" s="4"/>
      <c r="E206" s="4"/>
      <c r="F206" s="4"/>
      <c r="G206" s="4"/>
      <c r="H206" s="4"/>
      <c r="I206" s="4"/>
      <c r="J206" s="4"/>
      <c r="K206" s="4"/>
      <c r="L206" s="4"/>
      <c r="M206" s="4"/>
      <c r="N206" s="4"/>
      <c r="O206" s="23"/>
      <c r="P206" s="24"/>
      <c r="Q206" s="24"/>
      <c r="R206" s="4"/>
      <c r="S206" s="4"/>
      <c r="T206" s="2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row>
    <row r="207" spans="1:49" ht="14.25" customHeight="1" x14ac:dyDescent="0.3">
      <c r="A207" s="4"/>
      <c r="B207" s="4"/>
      <c r="C207" s="4"/>
      <c r="D207" s="4"/>
      <c r="E207" s="4"/>
      <c r="F207" s="4"/>
      <c r="G207" s="4"/>
      <c r="H207" s="4"/>
      <c r="I207" s="4"/>
      <c r="J207" s="4"/>
      <c r="K207" s="4"/>
      <c r="L207" s="4"/>
      <c r="M207" s="4"/>
      <c r="N207" s="4"/>
      <c r="O207" s="23"/>
      <c r="P207" s="24"/>
      <c r="Q207" s="24"/>
      <c r="R207" s="4"/>
      <c r="S207" s="4"/>
      <c r="T207" s="2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row>
    <row r="208" spans="1:49" ht="14.25" customHeight="1" x14ac:dyDescent="0.3">
      <c r="A208" s="4"/>
      <c r="B208" s="4"/>
      <c r="C208" s="4"/>
      <c r="D208" s="4"/>
      <c r="E208" s="4"/>
      <c r="F208" s="4"/>
      <c r="G208" s="4"/>
      <c r="H208" s="4"/>
      <c r="I208" s="4"/>
      <c r="J208" s="4"/>
      <c r="K208" s="4"/>
      <c r="L208" s="4"/>
      <c r="M208" s="4"/>
      <c r="N208" s="4"/>
      <c r="O208" s="23"/>
      <c r="P208" s="24"/>
      <c r="Q208" s="24"/>
      <c r="R208" s="4"/>
      <c r="S208" s="4"/>
      <c r="T208" s="2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row>
    <row r="209" spans="1:49" ht="14.25" customHeight="1" x14ac:dyDescent="0.3">
      <c r="A209" s="4"/>
      <c r="B209" s="4"/>
      <c r="C209" s="4"/>
      <c r="D209" s="4"/>
      <c r="E209" s="4"/>
      <c r="F209" s="4"/>
      <c r="G209" s="4"/>
      <c r="H209" s="4"/>
      <c r="I209" s="4"/>
      <c r="J209" s="4"/>
      <c r="K209" s="4"/>
      <c r="L209" s="4"/>
      <c r="M209" s="4"/>
      <c r="N209" s="4"/>
      <c r="O209" s="23"/>
      <c r="P209" s="24"/>
      <c r="Q209" s="24"/>
      <c r="R209" s="4"/>
      <c r="S209" s="4"/>
      <c r="T209" s="2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row>
    <row r="210" spans="1:49" ht="14.25" customHeight="1" x14ac:dyDescent="0.3">
      <c r="A210" s="4"/>
      <c r="B210" s="4"/>
      <c r="C210" s="4"/>
      <c r="D210" s="4"/>
      <c r="E210" s="4"/>
      <c r="F210" s="4"/>
      <c r="G210" s="4"/>
      <c r="H210" s="4"/>
      <c r="I210" s="4"/>
      <c r="J210" s="4"/>
      <c r="K210" s="4"/>
      <c r="L210" s="4"/>
      <c r="M210" s="4"/>
      <c r="N210" s="4"/>
      <c r="O210" s="23"/>
      <c r="P210" s="24"/>
      <c r="Q210" s="24"/>
      <c r="R210" s="4"/>
      <c r="S210" s="4"/>
      <c r="T210" s="2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row>
    <row r="211" spans="1:49" ht="14.25" customHeight="1" x14ac:dyDescent="0.3">
      <c r="A211" s="4"/>
      <c r="B211" s="4"/>
      <c r="C211" s="4"/>
      <c r="D211" s="4"/>
      <c r="E211" s="4"/>
      <c r="F211" s="4"/>
      <c r="G211" s="4"/>
      <c r="H211" s="4"/>
      <c r="I211" s="4"/>
      <c r="J211" s="4"/>
      <c r="K211" s="4"/>
      <c r="L211" s="4"/>
      <c r="M211" s="4"/>
      <c r="N211" s="4"/>
      <c r="O211" s="23"/>
      <c r="P211" s="24"/>
      <c r="Q211" s="24"/>
      <c r="R211" s="4"/>
      <c r="S211" s="4"/>
      <c r="T211" s="2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row>
    <row r="212" spans="1:49" ht="14.25" customHeight="1" x14ac:dyDescent="0.3">
      <c r="A212" s="4"/>
      <c r="B212" s="4"/>
      <c r="C212" s="4"/>
      <c r="D212" s="4"/>
      <c r="E212" s="4"/>
      <c r="F212" s="4"/>
      <c r="G212" s="4"/>
      <c r="H212" s="4"/>
      <c r="I212" s="4"/>
      <c r="J212" s="4"/>
      <c r="K212" s="4"/>
      <c r="L212" s="4"/>
      <c r="M212" s="4"/>
      <c r="N212" s="4"/>
      <c r="O212" s="23"/>
      <c r="P212" s="24"/>
      <c r="Q212" s="24"/>
      <c r="R212" s="4"/>
      <c r="S212" s="4"/>
      <c r="T212" s="2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row>
    <row r="213" spans="1:49" ht="14.25" customHeight="1" x14ac:dyDescent="0.3">
      <c r="A213" s="4"/>
      <c r="B213" s="4"/>
      <c r="C213" s="4"/>
      <c r="D213" s="4"/>
      <c r="E213" s="4"/>
      <c r="F213" s="4"/>
      <c r="G213" s="4"/>
      <c r="H213" s="4"/>
      <c r="I213" s="4"/>
      <c r="J213" s="4"/>
      <c r="K213" s="4"/>
      <c r="L213" s="4"/>
      <c r="M213" s="4"/>
      <c r="N213" s="4"/>
      <c r="O213" s="23"/>
      <c r="P213" s="24"/>
      <c r="Q213" s="24"/>
      <c r="R213" s="4"/>
      <c r="S213" s="4"/>
      <c r="T213" s="2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row>
    <row r="214" spans="1:49" ht="14.25" customHeight="1" x14ac:dyDescent="0.3">
      <c r="A214" s="4"/>
      <c r="B214" s="4"/>
      <c r="C214" s="4"/>
      <c r="D214" s="4"/>
      <c r="E214" s="4"/>
      <c r="F214" s="4"/>
      <c r="G214" s="4"/>
      <c r="H214" s="4"/>
      <c r="I214" s="4"/>
      <c r="J214" s="4"/>
      <c r="K214" s="4"/>
      <c r="L214" s="4"/>
      <c r="M214" s="4"/>
      <c r="N214" s="4"/>
      <c r="O214" s="23"/>
      <c r="P214" s="24"/>
      <c r="Q214" s="24"/>
      <c r="R214" s="4"/>
      <c r="S214" s="4"/>
      <c r="T214" s="2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row>
    <row r="215" spans="1:49" ht="14.25" customHeight="1" x14ac:dyDescent="0.3">
      <c r="A215" s="4"/>
      <c r="B215" s="4"/>
      <c r="C215" s="4"/>
      <c r="D215" s="4"/>
      <c r="E215" s="4"/>
      <c r="F215" s="4"/>
      <c r="G215" s="4"/>
      <c r="H215" s="4"/>
      <c r="I215" s="4"/>
      <c r="J215" s="4"/>
      <c r="K215" s="4"/>
      <c r="L215" s="4"/>
      <c r="M215" s="4"/>
      <c r="N215" s="4"/>
      <c r="O215" s="23"/>
      <c r="P215" s="24"/>
      <c r="Q215" s="24"/>
      <c r="R215" s="4"/>
      <c r="S215" s="4"/>
      <c r="T215" s="2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row>
    <row r="216" spans="1:49" ht="14.25" customHeight="1" x14ac:dyDescent="0.3">
      <c r="A216" s="4"/>
      <c r="B216" s="4"/>
      <c r="C216" s="4"/>
      <c r="D216" s="4"/>
      <c r="E216" s="4"/>
      <c r="F216" s="4"/>
      <c r="G216" s="4"/>
      <c r="H216" s="4"/>
      <c r="I216" s="4"/>
      <c r="J216" s="4"/>
      <c r="K216" s="4"/>
      <c r="L216" s="4"/>
      <c r="M216" s="4"/>
      <c r="N216" s="4"/>
      <c r="O216" s="23"/>
      <c r="P216" s="24"/>
      <c r="Q216" s="24"/>
      <c r="R216" s="4"/>
      <c r="S216" s="4"/>
      <c r="T216" s="2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row>
    <row r="217" spans="1:49" ht="14.25" customHeight="1" x14ac:dyDescent="0.3">
      <c r="A217" s="4"/>
      <c r="B217" s="4"/>
      <c r="C217" s="4"/>
      <c r="D217" s="4"/>
      <c r="E217" s="4"/>
      <c r="F217" s="4"/>
      <c r="G217" s="4"/>
      <c r="H217" s="4"/>
      <c r="I217" s="4"/>
      <c r="J217" s="4"/>
      <c r="K217" s="4"/>
      <c r="L217" s="4"/>
      <c r="M217" s="4"/>
      <c r="N217" s="4"/>
      <c r="O217" s="23"/>
      <c r="P217" s="24"/>
      <c r="Q217" s="24"/>
      <c r="R217" s="4"/>
      <c r="S217" s="4"/>
      <c r="T217" s="2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row>
    <row r="218" spans="1:49" ht="14.25" customHeight="1" x14ac:dyDescent="0.3">
      <c r="A218" s="4"/>
      <c r="B218" s="4"/>
      <c r="C218" s="4"/>
      <c r="D218" s="4"/>
      <c r="E218" s="4"/>
      <c r="F218" s="4"/>
      <c r="G218" s="4"/>
      <c r="H218" s="4"/>
      <c r="I218" s="4"/>
      <c r="J218" s="4"/>
      <c r="K218" s="4"/>
      <c r="L218" s="4"/>
      <c r="M218" s="4"/>
      <c r="N218" s="4"/>
      <c r="O218" s="23"/>
      <c r="P218" s="24"/>
      <c r="Q218" s="24"/>
      <c r="R218" s="4"/>
      <c r="S218" s="4"/>
      <c r="T218" s="2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row>
    <row r="219" spans="1:49" ht="14.25" customHeight="1" x14ac:dyDescent="0.3">
      <c r="A219" s="4"/>
      <c r="B219" s="4"/>
      <c r="C219" s="4"/>
      <c r="D219" s="4"/>
      <c r="E219" s="4"/>
      <c r="F219" s="4"/>
      <c r="G219" s="4"/>
      <c r="H219" s="4"/>
      <c r="I219" s="4"/>
      <c r="J219" s="4"/>
      <c r="K219" s="4"/>
      <c r="L219" s="4"/>
      <c r="M219" s="4"/>
      <c r="N219" s="4"/>
      <c r="O219" s="23"/>
      <c r="P219" s="24"/>
      <c r="Q219" s="24"/>
      <c r="R219" s="4"/>
      <c r="S219" s="4"/>
      <c r="T219" s="2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row>
    <row r="220" spans="1:49" ht="14.25" customHeight="1" x14ac:dyDescent="0.3">
      <c r="A220" s="4"/>
      <c r="B220" s="4"/>
      <c r="C220" s="4"/>
      <c r="D220" s="4"/>
      <c r="E220" s="4"/>
      <c r="F220" s="4"/>
      <c r="G220" s="4"/>
      <c r="H220" s="4"/>
      <c r="I220" s="4"/>
      <c r="J220" s="4"/>
      <c r="K220" s="4"/>
      <c r="L220" s="4"/>
      <c r="M220" s="4"/>
      <c r="N220" s="4"/>
      <c r="O220" s="23"/>
      <c r="P220" s="24"/>
      <c r="Q220" s="24"/>
      <c r="R220" s="4"/>
      <c r="S220" s="4"/>
      <c r="T220" s="2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row>
    <row r="221" spans="1:49" ht="14.25" customHeight="1" x14ac:dyDescent="0.3">
      <c r="A221" s="4"/>
      <c r="B221" s="4"/>
      <c r="C221" s="4"/>
      <c r="D221" s="4"/>
      <c r="E221" s="4"/>
      <c r="F221" s="4"/>
      <c r="G221" s="4"/>
      <c r="H221" s="4"/>
      <c r="I221" s="4"/>
      <c r="J221" s="4"/>
      <c r="K221" s="4"/>
      <c r="L221" s="4"/>
      <c r="M221" s="4"/>
      <c r="N221" s="4"/>
      <c r="O221" s="23"/>
      <c r="P221" s="24"/>
      <c r="Q221" s="24"/>
      <c r="R221" s="4"/>
      <c r="S221" s="4"/>
      <c r="T221" s="2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row>
    <row r="222" spans="1:49" ht="14.25" customHeight="1" x14ac:dyDescent="0.3">
      <c r="A222" s="4"/>
      <c r="B222" s="4"/>
      <c r="C222" s="4"/>
      <c r="D222" s="4"/>
      <c r="E222" s="4"/>
      <c r="F222" s="4"/>
      <c r="G222" s="4"/>
      <c r="H222" s="4"/>
      <c r="I222" s="4"/>
      <c r="J222" s="4"/>
      <c r="K222" s="4"/>
      <c r="L222" s="4"/>
      <c r="M222" s="4"/>
      <c r="N222" s="4"/>
      <c r="O222" s="23"/>
      <c r="P222" s="24"/>
      <c r="Q222" s="24"/>
      <c r="R222" s="4"/>
      <c r="S222" s="4"/>
      <c r="T222" s="2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row>
    <row r="223" spans="1:49" ht="14.25" customHeight="1" x14ac:dyDescent="0.3">
      <c r="A223" s="4"/>
      <c r="B223" s="4"/>
      <c r="C223" s="4"/>
      <c r="D223" s="4"/>
      <c r="E223" s="4"/>
      <c r="F223" s="4"/>
      <c r="G223" s="4"/>
      <c r="H223" s="4"/>
      <c r="I223" s="4"/>
      <c r="J223" s="4"/>
      <c r="K223" s="4"/>
      <c r="L223" s="4"/>
      <c r="M223" s="4"/>
      <c r="N223" s="4"/>
      <c r="O223" s="23"/>
      <c r="P223" s="24"/>
      <c r="Q223" s="24"/>
      <c r="R223" s="4"/>
      <c r="S223" s="4"/>
      <c r="T223" s="2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row>
    <row r="224" spans="1:49" ht="14.25" customHeight="1" x14ac:dyDescent="0.3">
      <c r="A224" s="4"/>
      <c r="B224" s="4"/>
      <c r="C224" s="4"/>
      <c r="D224" s="4"/>
      <c r="E224" s="4"/>
      <c r="F224" s="4"/>
      <c r="G224" s="4"/>
      <c r="H224" s="4"/>
      <c r="I224" s="4"/>
      <c r="J224" s="4"/>
      <c r="K224" s="4"/>
      <c r="L224" s="4"/>
      <c r="M224" s="4"/>
      <c r="N224" s="4"/>
      <c r="O224" s="23"/>
      <c r="P224" s="24"/>
      <c r="Q224" s="24"/>
      <c r="R224" s="4"/>
      <c r="S224" s="4"/>
      <c r="T224" s="2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row>
    <row r="225" spans="1:49" ht="14.25" customHeight="1" x14ac:dyDescent="0.3">
      <c r="A225" s="4"/>
      <c r="B225" s="4"/>
      <c r="C225" s="4"/>
      <c r="D225" s="4"/>
      <c r="E225" s="4"/>
      <c r="F225" s="4"/>
      <c r="G225" s="4"/>
      <c r="H225" s="4"/>
      <c r="I225" s="4"/>
      <c r="J225" s="4"/>
      <c r="K225" s="4"/>
      <c r="L225" s="4"/>
      <c r="M225" s="4"/>
      <c r="N225" s="4"/>
      <c r="O225" s="23"/>
      <c r="P225" s="24"/>
      <c r="Q225" s="24"/>
      <c r="R225" s="4"/>
      <c r="S225" s="4"/>
      <c r="T225" s="2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row>
    <row r="226" spans="1:49" ht="14.25" customHeight="1" x14ac:dyDescent="0.3">
      <c r="A226" s="4"/>
      <c r="B226" s="4"/>
      <c r="C226" s="4"/>
      <c r="D226" s="4"/>
      <c r="E226" s="4"/>
      <c r="F226" s="4"/>
      <c r="G226" s="4"/>
      <c r="H226" s="4"/>
      <c r="I226" s="4"/>
      <c r="J226" s="4"/>
      <c r="K226" s="4"/>
      <c r="L226" s="4"/>
      <c r="M226" s="4"/>
      <c r="N226" s="4"/>
      <c r="O226" s="23"/>
      <c r="P226" s="24"/>
      <c r="Q226" s="24"/>
      <c r="R226" s="4"/>
      <c r="S226" s="4"/>
      <c r="T226" s="2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row>
    <row r="227" spans="1:49" ht="14.25" customHeight="1" x14ac:dyDescent="0.3">
      <c r="A227" s="4"/>
      <c r="B227" s="4"/>
      <c r="C227" s="4"/>
      <c r="D227" s="4"/>
      <c r="E227" s="4"/>
      <c r="F227" s="4"/>
      <c r="G227" s="4"/>
      <c r="H227" s="4"/>
      <c r="I227" s="4"/>
      <c r="J227" s="4"/>
      <c r="K227" s="4"/>
      <c r="L227" s="4"/>
      <c r="M227" s="4"/>
      <c r="N227" s="4"/>
      <c r="O227" s="23"/>
      <c r="P227" s="24"/>
      <c r="Q227" s="24"/>
      <c r="R227" s="4"/>
      <c r="S227" s="4"/>
      <c r="T227" s="2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row>
    <row r="228" spans="1:49" ht="14.25" customHeight="1" x14ac:dyDescent="0.3">
      <c r="A228" s="4"/>
      <c r="B228" s="4"/>
      <c r="C228" s="4"/>
      <c r="D228" s="4"/>
      <c r="E228" s="4"/>
      <c r="F228" s="4"/>
      <c r="G228" s="4"/>
      <c r="H228" s="4"/>
      <c r="I228" s="4"/>
      <c r="J228" s="4"/>
      <c r="K228" s="4"/>
      <c r="L228" s="4"/>
      <c r="M228" s="4"/>
      <c r="N228" s="4"/>
      <c r="O228" s="23"/>
      <c r="P228" s="24"/>
      <c r="Q228" s="24"/>
      <c r="R228" s="4"/>
      <c r="S228" s="4"/>
      <c r="T228" s="2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row>
    <row r="229" spans="1:49" ht="14.25" customHeight="1" x14ac:dyDescent="0.3">
      <c r="A229" s="4"/>
      <c r="B229" s="4"/>
      <c r="C229" s="4"/>
      <c r="D229" s="4"/>
      <c r="E229" s="4"/>
      <c r="F229" s="4"/>
      <c r="G229" s="4"/>
      <c r="H229" s="4"/>
      <c r="I229" s="4"/>
      <c r="J229" s="4"/>
      <c r="K229" s="4"/>
      <c r="L229" s="4"/>
      <c r="M229" s="4"/>
      <c r="N229" s="4"/>
      <c r="O229" s="23"/>
      <c r="P229" s="24"/>
      <c r="Q229" s="24"/>
      <c r="R229" s="4"/>
      <c r="S229" s="4"/>
      <c r="T229" s="2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row>
    <row r="230" spans="1:49" ht="14.25" customHeight="1" x14ac:dyDescent="0.3">
      <c r="A230" s="4"/>
      <c r="B230" s="4"/>
      <c r="C230" s="4"/>
      <c r="D230" s="4"/>
      <c r="E230" s="4"/>
      <c r="F230" s="4"/>
      <c r="G230" s="4"/>
      <c r="H230" s="4"/>
      <c r="I230" s="4"/>
      <c r="J230" s="4"/>
      <c r="K230" s="4"/>
      <c r="L230" s="4"/>
      <c r="M230" s="4"/>
      <c r="N230" s="4"/>
      <c r="O230" s="23"/>
      <c r="P230" s="24"/>
      <c r="Q230" s="24"/>
      <c r="R230" s="4"/>
      <c r="S230" s="4"/>
      <c r="T230" s="2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row>
    <row r="231" spans="1:49" ht="14.25" customHeight="1" x14ac:dyDescent="0.3">
      <c r="A231" s="4"/>
      <c r="B231" s="4"/>
      <c r="C231" s="4"/>
      <c r="D231" s="4"/>
      <c r="E231" s="4"/>
      <c r="F231" s="4"/>
      <c r="G231" s="4"/>
      <c r="H231" s="4"/>
      <c r="I231" s="4"/>
      <c r="J231" s="4"/>
      <c r="K231" s="4"/>
      <c r="L231" s="4"/>
      <c r="M231" s="4"/>
      <c r="N231" s="4"/>
      <c r="O231" s="23"/>
      <c r="P231" s="24"/>
      <c r="Q231" s="24"/>
      <c r="R231" s="4"/>
      <c r="S231" s="4"/>
      <c r="T231" s="2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row>
    <row r="232" spans="1:49" ht="14.25" customHeight="1" x14ac:dyDescent="0.3">
      <c r="A232" s="4"/>
      <c r="B232" s="4"/>
      <c r="C232" s="4"/>
      <c r="D232" s="4"/>
      <c r="E232" s="4"/>
      <c r="F232" s="4"/>
      <c r="G232" s="4"/>
      <c r="H232" s="4"/>
      <c r="I232" s="4"/>
      <c r="J232" s="4"/>
      <c r="K232" s="4"/>
      <c r="L232" s="4"/>
      <c r="M232" s="4"/>
      <c r="N232" s="4"/>
      <c r="O232" s="23"/>
      <c r="P232" s="24"/>
      <c r="Q232" s="24"/>
      <c r="R232" s="4"/>
      <c r="S232" s="4"/>
      <c r="T232" s="2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row>
    <row r="233" spans="1:49" ht="14.25" customHeight="1" x14ac:dyDescent="0.3">
      <c r="A233" s="4"/>
      <c r="B233" s="4"/>
      <c r="C233" s="4"/>
      <c r="D233" s="4"/>
      <c r="E233" s="4"/>
      <c r="F233" s="4"/>
      <c r="G233" s="4"/>
      <c r="H233" s="4"/>
      <c r="I233" s="4"/>
      <c r="J233" s="4"/>
      <c r="K233" s="4"/>
      <c r="L233" s="4"/>
      <c r="M233" s="4"/>
      <c r="N233" s="4"/>
      <c r="O233" s="23"/>
      <c r="P233" s="24"/>
      <c r="Q233" s="24"/>
      <c r="R233" s="4"/>
      <c r="S233" s="4"/>
      <c r="T233" s="2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row>
    <row r="234" spans="1:49" ht="14.25" customHeight="1" x14ac:dyDescent="0.3">
      <c r="A234" s="4"/>
      <c r="B234" s="4"/>
      <c r="C234" s="4"/>
      <c r="D234" s="4"/>
      <c r="E234" s="4"/>
      <c r="F234" s="4"/>
      <c r="G234" s="4"/>
      <c r="H234" s="4"/>
      <c r="I234" s="4"/>
      <c r="J234" s="4"/>
      <c r="K234" s="4"/>
      <c r="L234" s="4"/>
      <c r="M234" s="4"/>
      <c r="N234" s="4"/>
      <c r="O234" s="23"/>
      <c r="P234" s="24"/>
      <c r="Q234" s="24"/>
      <c r="R234" s="4"/>
      <c r="S234" s="4"/>
      <c r="T234" s="2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row>
    <row r="235" spans="1:49" ht="14.25" customHeight="1" x14ac:dyDescent="0.3">
      <c r="A235" s="4"/>
      <c r="B235" s="4"/>
      <c r="C235" s="4"/>
      <c r="D235" s="4"/>
      <c r="E235" s="4"/>
      <c r="F235" s="4"/>
      <c r="G235" s="4"/>
      <c r="H235" s="4"/>
      <c r="I235" s="4"/>
      <c r="J235" s="4"/>
      <c r="K235" s="4"/>
      <c r="L235" s="4"/>
      <c r="M235" s="4"/>
      <c r="N235" s="4"/>
      <c r="O235" s="23"/>
      <c r="P235" s="24"/>
      <c r="Q235" s="24"/>
      <c r="R235" s="4"/>
      <c r="S235" s="4"/>
      <c r="T235" s="2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row>
    <row r="236" spans="1:49" ht="14.25" customHeight="1" x14ac:dyDescent="0.3">
      <c r="A236" s="4"/>
      <c r="B236" s="4"/>
      <c r="C236" s="4"/>
      <c r="D236" s="4"/>
      <c r="E236" s="4"/>
      <c r="F236" s="4"/>
      <c r="G236" s="4"/>
      <c r="H236" s="4"/>
      <c r="I236" s="4"/>
      <c r="J236" s="4"/>
      <c r="K236" s="4"/>
      <c r="L236" s="4"/>
      <c r="M236" s="4"/>
      <c r="N236" s="4"/>
      <c r="O236" s="23"/>
      <c r="P236" s="24"/>
      <c r="Q236" s="24"/>
      <c r="R236" s="4"/>
      <c r="S236" s="4"/>
      <c r="T236" s="2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row>
    <row r="237" spans="1:49" ht="14.25" customHeight="1" x14ac:dyDescent="0.3">
      <c r="A237" s="4"/>
      <c r="B237" s="4"/>
      <c r="C237" s="4"/>
      <c r="D237" s="4"/>
      <c r="E237" s="4"/>
      <c r="F237" s="4"/>
      <c r="G237" s="4"/>
      <c r="H237" s="4"/>
      <c r="I237" s="4"/>
      <c r="J237" s="4"/>
      <c r="K237" s="4"/>
      <c r="L237" s="4"/>
      <c r="M237" s="4"/>
      <c r="N237" s="4"/>
      <c r="O237" s="23"/>
      <c r="P237" s="24"/>
      <c r="Q237" s="24"/>
      <c r="R237" s="4"/>
      <c r="S237" s="4"/>
      <c r="T237" s="2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row>
    <row r="238" spans="1:49" ht="14.25" customHeight="1" x14ac:dyDescent="0.3">
      <c r="A238" s="4"/>
      <c r="B238" s="4"/>
      <c r="C238" s="4"/>
      <c r="D238" s="4"/>
      <c r="E238" s="4"/>
      <c r="F238" s="4"/>
      <c r="G238" s="4"/>
      <c r="H238" s="4"/>
      <c r="I238" s="4"/>
      <c r="J238" s="4"/>
      <c r="K238" s="4"/>
      <c r="L238" s="4"/>
      <c r="M238" s="4"/>
      <c r="N238" s="4"/>
      <c r="O238" s="23"/>
      <c r="P238" s="24"/>
      <c r="Q238" s="24"/>
      <c r="R238" s="4"/>
      <c r="S238" s="4"/>
      <c r="T238" s="2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row>
    <row r="239" spans="1:49" ht="14.25" customHeight="1" x14ac:dyDescent="0.3">
      <c r="A239" s="4"/>
      <c r="B239" s="4"/>
      <c r="C239" s="4"/>
      <c r="D239" s="4"/>
      <c r="E239" s="4"/>
      <c r="F239" s="4"/>
      <c r="G239" s="4"/>
      <c r="H239" s="4"/>
      <c r="I239" s="4"/>
      <c r="J239" s="4"/>
      <c r="K239" s="4"/>
      <c r="L239" s="4"/>
      <c r="M239" s="4"/>
      <c r="N239" s="4"/>
      <c r="O239" s="23"/>
      <c r="P239" s="24"/>
      <c r="Q239" s="24"/>
      <c r="R239" s="4"/>
      <c r="S239" s="4"/>
      <c r="T239" s="2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row>
    <row r="240" spans="1:49" ht="14.25" customHeight="1" x14ac:dyDescent="0.3">
      <c r="A240" s="4"/>
      <c r="B240" s="4"/>
      <c r="C240" s="4"/>
      <c r="D240" s="4"/>
      <c r="E240" s="4"/>
      <c r="F240" s="4"/>
      <c r="G240" s="4"/>
      <c r="H240" s="4"/>
      <c r="I240" s="4"/>
      <c r="J240" s="4"/>
      <c r="K240" s="4"/>
      <c r="L240" s="4"/>
      <c r="M240" s="4"/>
      <c r="N240" s="4"/>
      <c r="O240" s="23"/>
      <c r="P240" s="24"/>
      <c r="Q240" s="24"/>
      <c r="R240" s="4"/>
      <c r="S240" s="4"/>
      <c r="T240" s="2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row>
    <row r="241" spans="1:49" ht="14.25" customHeight="1" x14ac:dyDescent="0.3">
      <c r="A241" s="4"/>
      <c r="B241" s="4"/>
      <c r="C241" s="4"/>
      <c r="D241" s="4"/>
      <c r="E241" s="4"/>
      <c r="F241" s="4"/>
      <c r="G241" s="4"/>
      <c r="H241" s="4"/>
      <c r="I241" s="4"/>
      <c r="J241" s="4"/>
      <c r="K241" s="4"/>
      <c r="L241" s="4"/>
      <c r="M241" s="4"/>
      <c r="N241" s="4"/>
      <c r="O241" s="23"/>
      <c r="P241" s="24"/>
      <c r="Q241" s="24"/>
      <c r="R241" s="4"/>
      <c r="S241" s="4"/>
      <c r="T241" s="2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row>
    <row r="242" spans="1:49" ht="14.25" customHeight="1" x14ac:dyDescent="0.3">
      <c r="A242" s="4"/>
      <c r="B242" s="4"/>
      <c r="C242" s="4"/>
      <c r="D242" s="4"/>
      <c r="E242" s="4"/>
      <c r="F242" s="4"/>
      <c r="G242" s="4"/>
      <c r="H242" s="4"/>
      <c r="I242" s="4"/>
      <c r="J242" s="4"/>
      <c r="K242" s="4"/>
      <c r="L242" s="4"/>
      <c r="M242" s="4"/>
      <c r="N242" s="4"/>
      <c r="O242" s="23"/>
      <c r="P242" s="24"/>
      <c r="Q242" s="24"/>
      <c r="R242" s="4"/>
      <c r="S242" s="4"/>
      <c r="T242" s="2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row>
    <row r="243" spans="1:49" ht="14.25" customHeight="1" x14ac:dyDescent="0.3">
      <c r="A243" s="4"/>
      <c r="B243" s="4"/>
      <c r="C243" s="4"/>
      <c r="D243" s="4"/>
      <c r="E243" s="4"/>
      <c r="F243" s="4"/>
      <c r="G243" s="4"/>
      <c r="H243" s="4"/>
      <c r="I243" s="4"/>
      <c r="J243" s="4"/>
      <c r="K243" s="4"/>
      <c r="L243" s="4"/>
      <c r="M243" s="4"/>
      <c r="N243" s="4"/>
      <c r="O243" s="23"/>
      <c r="P243" s="24"/>
      <c r="Q243" s="24"/>
      <c r="R243" s="4"/>
      <c r="S243" s="4"/>
      <c r="T243" s="2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row>
    <row r="244" spans="1:49" ht="14.25" customHeight="1" x14ac:dyDescent="0.3">
      <c r="A244" s="4"/>
      <c r="B244" s="4"/>
      <c r="C244" s="4"/>
      <c r="D244" s="4"/>
      <c r="E244" s="4"/>
      <c r="F244" s="4"/>
      <c r="G244" s="4"/>
      <c r="H244" s="4"/>
      <c r="I244" s="4"/>
      <c r="J244" s="4"/>
      <c r="K244" s="4"/>
      <c r="L244" s="4"/>
      <c r="M244" s="4"/>
      <c r="N244" s="4"/>
      <c r="O244" s="23"/>
      <c r="P244" s="24"/>
      <c r="Q244" s="24"/>
      <c r="R244" s="4"/>
      <c r="S244" s="4"/>
      <c r="T244" s="2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row>
    <row r="245" spans="1:49" ht="14.25" customHeight="1" x14ac:dyDescent="0.3">
      <c r="A245" s="4"/>
      <c r="B245" s="4"/>
      <c r="C245" s="4"/>
      <c r="D245" s="4"/>
      <c r="E245" s="4"/>
      <c r="F245" s="4"/>
      <c r="G245" s="4"/>
      <c r="H245" s="4"/>
      <c r="I245" s="4"/>
      <c r="J245" s="4"/>
      <c r="K245" s="4"/>
      <c r="L245" s="4"/>
      <c r="M245" s="4"/>
      <c r="N245" s="4"/>
      <c r="O245" s="23"/>
      <c r="P245" s="24"/>
      <c r="Q245" s="24"/>
      <c r="R245" s="4"/>
      <c r="S245" s="4"/>
      <c r="T245" s="2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row>
    <row r="246" spans="1:49" ht="14.25" customHeight="1" x14ac:dyDescent="0.3">
      <c r="A246" s="4"/>
      <c r="B246" s="4"/>
      <c r="C246" s="4"/>
      <c r="D246" s="4"/>
      <c r="E246" s="4"/>
      <c r="F246" s="4"/>
      <c r="G246" s="4"/>
      <c r="H246" s="4"/>
      <c r="I246" s="4"/>
      <c r="J246" s="4"/>
      <c r="K246" s="4"/>
      <c r="L246" s="4"/>
      <c r="M246" s="4"/>
      <c r="N246" s="4"/>
      <c r="O246" s="23"/>
      <c r="P246" s="24"/>
      <c r="Q246" s="24"/>
      <c r="R246" s="4"/>
      <c r="S246" s="4"/>
      <c r="T246" s="2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row>
    <row r="247" spans="1:49" ht="14.25" customHeight="1" x14ac:dyDescent="0.3">
      <c r="A247" s="4"/>
      <c r="B247" s="4"/>
      <c r="C247" s="4"/>
      <c r="D247" s="4"/>
      <c r="E247" s="4"/>
      <c r="F247" s="4"/>
      <c r="G247" s="4"/>
      <c r="H247" s="4"/>
      <c r="I247" s="4"/>
      <c r="J247" s="4"/>
      <c r="K247" s="4"/>
      <c r="L247" s="4"/>
      <c r="M247" s="4"/>
      <c r="N247" s="4"/>
      <c r="O247" s="23"/>
      <c r="P247" s="24"/>
      <c r="Q247" s="24"/>
      <c r="R247" s="4"/>
      <c r="S247" s="4"/>
      <c r="T247" s="2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row>
    <row r="248" spans="1:49" ht="14.25" customHeight="1" x14ac:dyDescent="0.3">
      <c r="A248" s="4"/>
      <c r="B248" s="4"/>
      <c r="C248" s="4"/>
      <c r="D248" s="4"/>
      <c r="E248" s="4"/>
      <c r="F248" s="4"/>
      <c r="G248" s="4"/>
      <c r="H248" s="4"/>
      <c r="I248" s="4"/>
      <c r="J248" s="4"/>
      <c r="K248" s="4"/>
      <c r="L248" s="4"/>
      <c r="M248" s="4"/>
      <c r="N248" s="4"/>
      <c r="O248" s="23"/>
      <c r="P248" s="24"/>
      <c r="Q248" s="24"/>
      <c r="R248" s="4"/>
      <c r="S248" s="4"/>
      <c r="T248" s="2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row>
    <row r="249" spans="1:49" ht="14.25" customHeight="1" x14ac:dyDescent="0.3">
      <c r="A249" s="4"/>
      <c r="B249" s="4"/>
      <c r="C249" s="4"/>
      <c r="D249" s="4"/>
      <c r="E249" s="4"/>
      <c r="F249" s="4"/>
      <c r="G249" s="4"/>
      <c r="H249" s="4"/>
      <c r="I249" s="4"/>
      <c r="J249" s="4"/>
      <c r="K249" s="4"/>
      <c r="L249" s="4"/>
      <c r="M249" s="4"/>
      <c r="N249" s="4"/>
      <c r="O249" s="23"/>
      <c r="P249" s="24"/>
      <c r="Q249" s="24"/>
      <c r="R249" s="4"/>
      <c r="S249" s="4"/>
      <c r="T249" s="2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row>
    <row r="250" spans="1:49" ht="14.25" customHeight="1" x14ac:dyDescent="0.3">
      <c r="A250" s="4"/>
      <c r="B250" s="4"/>
      <c r="C250" s="4"/>
      <c r="D250" s="4"/>
      <c r="E250" s="4"/>
      <c r="F250" s="4"/>
      <c r="G250" s="4"/>
      <c r="H250" s="4"/>
      <c r="I250" s="4"/>
      <c r="J250" s="4"/>
      <c r="K250" s="4"/>
      <c r="L250" s="4"/>
      <c r="M250" s="4"/>
      <c r="N250" s="4"/>
      <c r="O250" s="23"/>
      <c r="P250" s="24"/>
      <c r="Q250" s="24"/>
      <c r="R250" s="4"/>
      <c r="S250" s="4"/>
      <c r="T250" s="2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row>
    <row r="251" spans="1:49" ht="14.25" customHeight="1" x14ac:dyDescent="0.3">
      <c r="A251" s="4"/>
      <c r="B251" s="4"/>
      <c r="C251" s="4"/>
      <c r="D251" s="4"/>
      <c r="E251" s="4"/>
      <c r="F251" s="4"/>
      <c r="G251" s="4"/>
      <c r="H251" s="4"/>
      <c r="I251" s="4"/>
      <c r="J251" s="4"/>
      <c r="K251" s="4"/>
      <c r="L251" s="4"/>
      <c r="M251" s="4"/>
      <c r="N251" s="4"/>
      <c r="O251" s="23"/>
      <c r="P251" s="24"/>
      <c r="Q251" s="24"/>
      <c r="R251" s="4"/>
      <c r="S251" s="4"/>
      <c r="T251" s="2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row>
    <row r="252" spans="1:49" ht="14.25" customHeight="1" x14ac:dyDescent="0.3">
      <c r="A252" s="4"/>
      <c r="B252" s="4"/>
      <c r="C252" s="4"/>
      <c r="D252" s="4"/>
      <c r="E252" s="4"/>
      <c r="F252" s="4"/>
      <c r="G252" s="4"/>
      <c r="H252" s="4"/>
      <c r="I252" s="4"/>
      <c r="J252" s="4"/>
      <c r="K252" s="4"/>
      <c r="L252" s="4"/>
      <c r="M252" s="4"/>
      <c r="N252" s="4"/>
      <c r="O252" s="23"/>
      <c r="P252" s="24"/>
      <c r="Q252" s="24"/>
      <c r="R252" s="4"/>
      <c r="S252" s="4"/>
      <c r="T252" s="2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row>
    <row r="253" spans="1:49" ht="14.25" customHeight="1" x14ac:dyDescent="0.3">
      <c r="A253" s="4"/>
      <c r="B253" s="4"/>
      <c r="C253" s="4"/>
      <c r="D253" s="4"/>
      <c r="E253" s="4"/>
      <c r="F253" s="4"/>
      <c r="G253" s="4"/>
      <c r="H253" s="4"/>
      <c r="I253" s="4"/>
      <c r="J253" s="4"/>
      <c r="K253" s="4"/>
      <c r="L253" s="4"/>
      <c r="M253" s="4"/>
      <c r="N253" s="4"/>
      <c r="O253" s="23"/>
      <c r="P253" s="24"/>
      <c r="Q253" s="24"/>
      <c r="R253" s="4"/>
      <c r="S253" s="4"/>
      <c r="T253" s="2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row>
    <row r="254" spans="1:49" ht="14.25" customHeight="1" x14ac:dyDescent="0.3">
      <c r="A254" s="4"/>
      <c r="B254" s="4"/>
      <c r="C254" s="4"/>
      <c r="D254" s="4"/>
      <c r="E254" s="4"/>
      <c r="F254" s="4"/>
      <c r="G254" s="4"/>
      <c r="H254" s="4"/>
      <c r="I254" s="4"/>
      <c r="J254" s="4"/>
      <c r="K254" s="4"/>
      <c r="L254" s="4"/>
      <c r="M254" s="4"/>
      <c r="N254" s="4"/>
      <c r="O254" s="23"/>
      <c r="P254" s="24"/>
      <c r="Q254" s="24"/>
      <c r="R254" s="4"/>
      <c r="S254" s="4"/>
      <c r="T254" s="2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row>
    <row r="255" spans="1:49" ht="14.25" customHeight="1" x14ac:dyDescent="0.3">
      <c r="A255" s="4"/>
      <c r="B255" s="4"/>
      <c r="C255" s="4"/>
      <c r="D255" s="4"/>
      <c r="E255" s="4"/>
      <c r="F255" s="4"/>
      <c r="G255" s="4"/>
      <c r="H255" s="4"/>
      <c r="I255" s="4"/>
      <c r="J255" s="4"/>
      <c r="K255" s="4"/>
      <c r="L255" s="4"/>
      <c r="M255" s="4"/>
      <c r="N255" s="4"/>
      <c r="O255" s="23"/>
      <c r="P255" s="24"/>
      <c r="Q255" s="24"/>
      <c r="R255" s="4"/>
      <c r="S255" s="4"/>
      <c r="T255" s="2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row>
    <row r="256" spans="1:49" ht="14.25" customHeight="1" x14ac:dyDescent="0.3">
      <c r="A256" s="4"/>
      <c r="B256" s="4"/>
      <c r="C256" s="4"/>
      <c r="D256" s="4"/>
      <c r="E256" s="4"/>
      <c r="F256" s="4"/>
      <c r="G256" s="4"/>
      <c r="H256" s="4"/>
      <c r="I256" s="4"/>
      <c r="J256" s="4"/>
      <c r="K256" s="4"/>
      <c r="L256" s="4"/>
      <c r="M256" s="4"/>
      <c r="N256" s="4"/>
      <c r="O256" s="23"/>
      <c r="P256" s="24"/>
      <c r="Q256" s="24"/>
      <c r="R256" s="4"/>
      <c r="S256" s="4"/>
      <c r="T256" s="2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row>
    <row r="257" spans="1:49" ht="14.25" customHeight="1" x14ac:dyDescent="0.3">
      <c r="A257" s="4"/>
      <c r="B257" s="4"/>
      <c r="C257" s="4"/>
      <c r="D257" s="4"/>
      <c r="E257" s="4"/>
      <c r="F257" s="4"/>
      <c r="G257" s="4"/>
      <c r="H257" s="4"/>
      <c r="I257" s="4"/>
      <c r="J257" s="4"/>
      <c r="K257" s="4"/>
      <c r="L257" s="4"/>
      <c r="M257" s="4"/>
      <c r="N257" s="4"/>
      <c r="O257" s="23"/>
      <c r="P257" s="24"/>
      <c r="Q257" s="24"/>
      <c r="R257" s="4"/>
      <c r="S257" s="4"/>
      <c r="T257" s="2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row>
    <row r="258" spans="1:49" ht="14.25" customHeight="1" x14ac:dyDescent="0.3">
      <c r="A258" s="4"/>
      <c r="B258" s="4"/>
      <c r="C258" s="4"/>
      <c r="D258" s="4"/>
      <c r="E258" s="4"/>
      <c r="F258" s="4"/>
      <c r="G258" s="4"/>
      <c r="H258" s="4"/>
      <c r="I258" s="4"/>
      <c r="J258" s="4"/>
      <c r="K258" s="4"/>
      <c r="L258" s="4"/>
      <c r="M258" s="4"/>
      <c r="N258" s="4"/>
      <c r="O258" s="23"/>
      <c r="P258" s="24"/>
      <c r="Q258" s="24"/>
      <c r="R258" s="4"/>
      <c r="S258" s="4"/>
      <c r="T258" s="2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row>
    <row r="259" spans="1:49" ht="14.25" customHeight="1" x14ac:dyDescent="0.3">
      <c r="A259" s="4"/>
      <c r="B259" s="4"/>
      <c r="C259" s="4"/>
      <c r="D259" s="4"/>
      <c r="E259" s="4"/>
      <c r="F259" s="4"/>
      <c r="G259" s="4"/>
      <c r="H259" s="4"/>
      <c r="I259" s="4"/>
      <c r="J259" s="4"/>
      <c r="K259" s="4"/>
      <c r="L259" s="4"/>
      <c r="M259" s="4"/>
      <c r="N259" s="4"/>
      <c r="O259" s="23"/>
      <c r="P259" s="24"/>
      <c r="Q259" s="24"/>
      <c r="R259" s="4"/>
      <c r="S259" s="4"/>
      <c r="T259" s="2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row>
    <row r="260" spans="1:49" ht="14.25" customHeight="1" x14ac:dyDescent="0.3">
      <c r="A260" s="4"/>
      <c r="B260" s="4"/>
      <c r="C260" s="4"/>
      <c r="D260" s="4"/>
      <c r="E260" s="4"/>
      <c r="F260" s="4"/>
      <c r="G260" s="4"/>
      <c r="H260" s="4"/>
      <c r="I260" s="4"/>
      <c r="J260" s="4"/>
      <c r="K260" s="4"/>
      <c r="L260" s="4"/>
      <c r="M260" s="4"/>
      <c r="N260" s="4"/>
      <c r="O260" s="23"/>
      <c r="P260" s="24"/>
      <c r="Q260" s="24"/>
      <c r="R260" s="4"/>
      <c r="S260" s="4"/>
      <c r="T260" s="2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row>
    <row r="261" spans="1:49" ht="14.25" customHeight="1" x14ac:dyDescent="0.3">
      <c r="A261" s="4"/>
      <c r="B261" s="4"/>
      <c r="C261" s="4"/>
      <c r="D261" s="4"/>
      <c r="E261" s="4"/>
      <c r="F261" s="4"/>
      <c r="G261" s="4"/>
      <c r="H261" s="4"/>
      <c r="I261" s="4"/>
      <c r="J261" s="4"/>
      <c r="K261" s="4"/>
      <c r="L261" s="4"/>
      <c r="M261" s="4"/>
      <c r="N261" s="4"/>
      <c r="O261" s="23"/>
      <c r="P261" s="24"/>
      <c r="Q261" s="24"/>
      <c r="R261" s="4"/>
      <c r="S261" s="4"/>
      <c r="T261" s="2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row>
    <row r="262" spans="1:49" ht="14.25" customHeight="1" x14ac:dyDescent="0.3">
      <c r="A262" s="4"/>
      <c r="B262" s="4"/>
      <c r="C262" s="4"/>
      <c r="D262" s="4"/>
      <c r="E262" s="4"/>
      <c r="F262" s="4"/>
      <c r="G262" s="4"/>
      <c r="H262" s="4"/>
      <c r="I262" s="4"/>
      <c r="J262" s="4"/>
      <c r="K262" s="4"/>
      <c r="L262" s="4"/>
      <c r="M262" s="4"/>
      <c r="N262" s="4"/>
      <c r="O262" s="23"/>
      <c r="P262" s="24"/>
      <c r="Q262" s="24"/>
      <c r="R262" s="4"/>
      <c r="S262" s="4"/>
      <c r="T262" s="2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row>
    <row r="263" spans="1:49" ht="14.25" customHeight="1" x14ac:dyDescent="0.3">
      <c r="A263" s="4"/>
      <c r="B263" s="4"/>
      <c r="C263" s="4"/>
      <c r="D263" s="4"/>
      <c r="E263" s="4"/>
      <c r="F263" s="4"/>
      <c r="G263" s="4"/>
      <c r="H263" s="4"/>
      <c r="I263" s="4"/>
      <c r="J263" s="4"/>
      <c r="K263" s="4"/>
      <c r="L263" s="4"/>
      <c r="M263" s="4"/>
      <c r="N263" s="4"/>
      <c r="O263" s="23"/>
      <c r="P263" s="24"/>
      <c r="Q263" s="24"/>
      <c r="R263" s="4"/>
      <c r="S263" s="4"/>
      <c r="T263" s="2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row>
    <row r="264" spans="1:49" ht="14.25" customHeight="1" x14ac:dyDescent="0.3">
      <c r="A264" s="4"/>
      <c r="B264" s="4"/>
      <c r="C264" s="4"/>
      <c r="D264" s="4"/>
      <c r="E264" s="4"/>
      <c r="F264" s="4"/>
      <c r="G264" s="4"/>
      <c r="H264" s="4"/>
      <c r="I264" s="4"/>
      <c r="J264" s="4"/>
      <c r="K264" s="4"/>
      <c r="L264" s="4"/>
      <c r="M264" s="4"/>
      <c r="N264" s="4"/>
      <c r="O264" s="23"/>
      <c r="P264" s="24"/>
      <c r="Q264" s="24"/>
      <c r="R264" s="4"/>
      <c r="S264" s="4"/>
      <c r="T264" s="2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row>
    <row r="265" spans="1:49" ht="14.25" customHeight="1" x14ac:dyDescent="0.3">
      <c r="A265" s="4"/>
      <c r="B265" s="4"/>
      <c r="C265" s="4"/>
      <c r="D265" s="4"/>
      <c r="E265" s="4"/>
      <c r="F265" s="4"/>
      <c r="G265" s="4"/>
      <c r="H265" s="4"/>
      <c r="I265" s="4"/>
      <c r="J265" s="4"/>
      <c r="K265" s="4"/>
      <c r="L265" s="4"/>
      <c r="M265" s="4"/>
      <c r="N265" s="4"/>
      <c r="O265" s="23"/>
      <c r="P265" s="24"/>
      <c r="Q265" s="24"/>
      <c r="R265" s="4"/>
      <c r="S265" s="4"/>
      <c r="T265" s="2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row>
    <row r="266" spans="1:49" ht="14.25" customHeight="1" x14ac:dyDescent="0.3">
      <c r="A266" s="4"/>
      <c r="B266" s="4"/>
      <c r="C266" s="4"/>
      <c r="D266" s="4"/>
      <c r="E266" s="4"/>
      <c r="F266" s="4"/>
      <c r="G266" s="4"/>
      <c r="H266" s="4"/>
      <c r="I266" s="4"/>
      <c r="J266" s="4"/>
      <c r="K266" s="4"/>
      <c r="L266" s="4"/>
      <c r="M266" s="4"/>
      <c r="N266" s="4"/>
      <c r="O266" s="23"/>
      <c r="P266" s="24"/>
      <c r="Q266" s="24"/>
      <c r="R266" s="4"/>
      <c r="S266" s="4"/>
      <c r="T266" s="2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row>
    <row r="267" spans="1:49" ht="14.25" customHeight="1" x14ac:dyDescent="0.3">
      <c r="A267" s="4"/>
      <c r="B267" s="4"/>
      <c r="C267" s="4"/>
      <c r="D267" s="4"/>
      <c r="E267" s="4"/>
      <c r="F267" s="4"/>
      <c r="G267" s="4"/>
      <c r="H267" s="4"/>
      <c r="I267" s="4"/>
      <c r="J267" s="4"/>
      <c r="K267" s="4"/>
      <c r="L267" s="4"/>
      <c r="M267" s="4"/>
      <c r="N267" s="4"/>
      <c r="O267" s="23"/>
      <c r="P267" s="24"/>
      <c r="Q267" s="24"/>
      <c r="R267" s="4"/>
      <c r="S267" s="4"/>
      <c r="T267" s="2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row>
    <row r="268" spans="1:49" ht="14.25" customHeight="1" x14ac:dyDescent="0.3">
      <c r="A268" s="4"/>
      <c r="B268" s="4"/>
      <c r="C268" s="4"/>
      <c r="D268" s="4"/>
      <c r="E268" s="4"/>
      <c r="F268" s="4"/>
      <c r="G268" s="4"/>
      <c r="H268" s="4"/>
      <c r="I268" s="4"/>
      <c r="J268" s="4"/>
      <c r="K268" s="4"/>
      <c r="L268" s="4"/>
      <c r="M268" s="4"/>
      <c r="N268" s="4"/>
      <c r="O268" s="23"/>
      <c r="P268" s="24"/>
      <c r="Q268" s="24"/>
      <c r="R268" s="4"/>
      <c r="S268" s="4"/>
      <c r="T268" s="2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row>
    <row r="269" spans="1:49" ht="14.25" customHeight="1" x14ac:dyDescent="0.3">
      <c r="A269" s="4"/>
      <c r="B269" s="4"/>
      <c r="C269" s="4"/>
      <c r="D269" s="4"/>
      <c r="E269" s="4"/>
      <c r="F269" s="4"/>
      <c r="G269" s="4"/>
      <c r="H269" s="4"/>
      <c r="I269" s="4"/>
      <c r="J269" s="4"/>
      <c r="K269" s="4"/>
      <c r="L269" s="4"/>
      <c r="M269" s="4"/>
      <c r="N269" s="4"/>
      <c r="O269" s="23"/>
      <c r="P269" s="24"/>
      <c r="Q269" s="24"/>
      <c r="R269" s="4"/>
      <c r="S269" s="4"/>
      <c r="T269" s="2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row>
    <row r="270" spans="1:49" ht="14.25" customHeight="1" x14ac:dyDescent="0.3">
      <c r="A270" s="4"/>
      <c r="B270" s="4"/>
      <c r="C270" s="4"/>
      <c r="D270" s="4"/>
      <c r="E270" s="4"/>
      <c r="F270" s="4"/>
      <c r="G270" s="4"/>
      <c r="H270" s="4"/>
      <c r="I270" s="4"/>
      <c r="J270" s="4"/>
      <c r="K270" s="4"/>
      <c r="L270" s="4"/>
      <c r="M270" s="4"/>
      <c r="N270" s="4"/>
      <c r="O270" s="23"/>
      <c r="P270" s="24"/>
      <c r="Q270" s="24"/>
      <c r="R270" s="4"/>
      <c r="S270" s="4"/>
      <c r="T270" s="2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row>
    <row r="271" spans="1:49" ht="14.25" customHeight="1" x14ac:dyDescent="0.3">
      <c r="A271" s="4"/>
      <c r="B271" s="4"/>
      <c r="C271" s="4"/>
      <c r="D271" s="4"/>
      <c r="E271" s="4"/>
      <c r="F271" s="4"/>
      <c r="G271" s="4"/>
      <c r="H271" s="4"/>
      <c r="I271" s="4"/>
      <c r="J271" s="4"/>
      <c r="K271" s="4"/>
      <c r="L271" s="4"/>
      <c r="M271" s="4"/>
      <c r="N271" s="4"/>
      <c r="O271" s="23"/>
      <c r="P271" s="24"/>
      <c r="Q271" s="24"/>
      <c r="R271" s="4"/>
      <c r="S271" s="4"/>
      <c r="T271" s="2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row>
    <row r="272" spans="1:49" ht="14.25" customHeight="1" x14ac:dyDescent="0.3">
      <c r="A272" s="4"/>
      <c r="B272" s="4"/>
      <c r="C272" s="4"/>
      <c r="D272" s="4"/>
      <c r="E272" s="4"/>
      <c r="F272" s="4"/>
      <c r="G272" s="4"/>
      <c r="H272" s="4"/>
      <c r="I272" s="4"/>
      <c r="J272" s="4"/>
      <c r="K272" s="4"/>
      <c r="L272" s="4"/>
      <c r="M272" s="4"/>
      <c r="N272" s="4"/>
      <c r="O272" s="23"/>
      <c r="P272" s="24"/>
      <c r="Q272" s="24"/>
      <c r="R272" s="4"/>
      <c r="S272" s="4"/>
      <c r="T272" s="2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row>
    <row r="273" spans="1:49" ht="14.25" customHeight="1" x14ac:dyDescent="0.3">
      <c r="A273" s="4"/>
      <c r="B273" s="4"/>
      <c r="C273" s="4"/>
      <c r="D273" s="4"/>
      <c r="E273" s="4"/>
      <c r="F273" s="4"/>
      <c r="G273" s="4"/>
      <c r="H273" s="4"/>
      <c r="I273" s="4"/>
      <c r="J273" s="4"/>
      <c r="K273" s="4"/>
      <c r="L273" s="4"/>
      <c r="M273" s="4"/>
      <c r="N273" s="4"/>
      <c r="O273" s="23"/>
      <c r="P273" s="24"/>
      <c r="Q273" s="24"/>
      <c r="R273" s="4"/>
      <c r="S273" s="4"/>
      <c r="T273" s="2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row>
    <row r="274" spans="1:49" ht="14.25" customHeight="1" x14ac:dyDescent="0.3">
      <c r="A274" s="4"/>
      <c r="B274" s="4"/>
      <c r="C274" s="4"/>
      <c r="D274" s="4"/>
      <c r="E274" s="4"/>
      <c r="F274" s="4"/>
      <c r="G274" s="4"/>
      <c r="H274" s="4"/>
      <c r="I274" s="4"/>
      <c r="J274" s="4"/>
      <c r="K274" s="4"/>
      <c r="L274" s="4"/>
      <c r="M274" s="4"/>
      <c r="N274" s="4"/>
      <c r="O274" s="23"/>
      <c r="P274" s="24"/>
      <c r="Q274" s="24"/>
      <c r="R274" s="4"/>
      <c r="S274" s="4"/>
      <c r="T274" s="2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row>
    <row r="275" spans="1:49" ht="14.25" customHeight="1" x14ac:dyDescent="0.3">
      <c r="A275" s="4"/>
      <c r="B275" s="4"/>
      <c r="C275" s="4"/>
      <c r="D275" s="4"/>
      <c r="E275" s="4"/>
      <c r="F275" s="4"/>
      <c r="G275" s="4"/>
      <c r="H275" s="4"/>
      <c r="I275" s="4"/>
      <c r="J275" s="4"/>
      <c r="K275" s="4"/>
      <c r="L275" s="4"/>
      <c r="M275" s="4"/>
      <c r="N275" s="4"/>
      <c r="O275" s="23"/>
      <c r="P275" s="24"/>
      <c r="Q275" s="24"/>
      <c r="R275" s="4"/>
      <c r="S275" s="4"/>
      <c r="T275" s="2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row>
    <row r="276" spans="1:49" ht="14.25" customHeight="1" x14ac:dyDescent="0.3">
      <c r="A276" s="4"/>
      <c r="B276" s="4"/>
      <c r="C276" s="4"/>
      <c r="D276" s="4"/>
      <c r="E276" s="4"/>
      <c r="F276" s="4"/>
      <c r="G276" s="4"/>
      <c r="H276" s="4"/>
      <c r="I276" s="4"/>
      <c r="J276" s="4"/>
      <c r="K276" s="4"/>
      <c r="L276" s="4"/>
      <c r="M276" s="4"/>
      <c r="N276" s="4"/>
      <c r="O276" s="23"/>
      <c r="P276" s="24"/>
      <c r="Q276" s="24"/>
      <c r="R276" s="4"/>
      <c r="S276" s="4"/>
      <c r="T276" s="2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row>
    <row r="277" spans="1:49" ht="14.25" customHeight="1" x14ac:dyDescent="0.3">
      <c r="A277" s="4"/>
      <c r="B277" s="4"/>
      <c r="C277" s="4"/>
      <c r="D277" s="4"/>
      <c r="E277" s="4"/>
      <c r="F277" s="4"/>
      <c r="G277" s="4"/>
      <c r="H277" s="4"/>
      <c r="I277" s="4"/>
      <c r="J277" s="4"/>
      <c r="K277" s="4"/>
      <c r="L277" s="4"/>
      <c r="M277" s="4"/>
      <c r="N277" s="4"/>
      <c r="O277" s="23"/>
      <c r="P277" s="24"/>
      <c r="Q277" s="24"/>
      <c r="R277" s="4"/>
      <c r="S277" s="4"/>
      <c r="T277" s="2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row>
    <row r="278" spans="1:49" ht="14.25" customHeight="1" x14ac:dyDescent="0.3">
      <c r="A278" s="4"/>
      <c r="B278" s="4"/>
      <c r="C278" s="4"/>
      <c r="D278" s="4"/>
      <c r="E278" s="4"/>
      <c r="F278" s="4"/>
      <c r="G278" s="4"/>
      <c r="H278" s="4"/>
      <c r="I278" s="4"/>
      <c r="J278" s="4"/>
      <c r="K278" s="4"/>
      <c r="L278" s="4"/>
      <c r="M278" s="4"/>
      <c r="N278" s="4"/>
      <c r="O278" s="23"/>
      <c r="P278" s="24"/>
      <c r="Q278" s="24"/>
      <c r="R278" s="4"/>
      <c r="S278" s="4"/>
      <c r="T278" s="2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row>
    <row r="279" spans="1:49" ht="14.25" customHeight="1" x14ac:dyDescent="0.3">
      <c r="A279" s="4"/>
      <c r="B279" s="4"/>
      <c r="C279" s="4"/>
      <c r="D279" s="4"/>
      <c r="E279" s="4"/>
      <c r="F279" s="4"/>
      <c r="G279" s="4"/>
      <c r="H279" s="4"/>
      <c r="I279" s="4"/>
      <c r="J279" s="4"/>
      <c r="K279" s="4"/>
      <c r="L279" s="4"/>
      <c r="M279" s="4"/>
      <c r="N279" s="4"/>
      <c r="O279" s="23"/>
      <c r="P279" s="24"/>
      <c r="Q279" s="24"/>
      <c r="R279" s="4"/>
      <c r="S279" s="4"/>
      <c r="T279" s="2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row>
    <row r="280" spans="1:49" ht="14.25" customHeight="1" x14ac:dyDescent="0.3">
      <c r="A280" s="4"/>
      <c r="B280" s="4"/>
      <c r="C280" s="4"/>
      <c r="D280" s="4"/>
      <c r="E280" s="4"/>
      <c r="F280" s="4"/>
      <c r="G280" s="4"/>
      <c r="H280" s="4"/>
      <c r="I280" s="4"/>
      <c r="J280" s="4"/>
      <c r="K280" s="4"/>
      <c r="L280" s="4"/>
      <c r="M280" s="4"/>
      <c r="N280" s="4"/>
      <c r="O280" s="23"/>
      <c r="P280" s="24"/>
      <c r="Q280" s="24"/>
      <c r="R280" s="4"/>
      <c r="S280" s="4"/>
      <c r="T280" s="2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row>
    <row r="281" spans="1:49" ht="14.25" customHeight="1" x14ac:dyDescent="0.3">
      <c r="A281" s="4"/>
      <c r="B281" s="4"/>
      <c r="C281" s="4"/>
      <c r="D281" s="4"/>
      <c r="E281" s="4"/>
      <c r="F281" s="4"/>
      <c r="G281" s="4"/>
      <c r="H281" s="4"/>
      <c r="I281" s="4"/>
      <c r="J281" s="4"/>
      <c r="K281" s="4"/>
      <c r="L281" s="4"/>
      <c r="M281" s="4"/>
      <c r="N281" s="4"/>
      <c r="O281" s="23"/>
      <c r="P281" s="24"/>
      <c r="Q281" s="24"/>
      <c r="R281" s="4"/>
      <c r="S281" s="4"/>
      <c r="T281" s="2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row>
    <row r="282" spans="1:49" ht="14.25" customHeight="1" x14ac:dyDescent="0.3">
      <c r="A282" s="4"/>
      <c r="B282" s="4"/>
      <c r="C282" s="4"/>
      <c r="D282" s="4"/>
      <c r="E282" s="4"/>
      <c r="F282" s="4"/>
      <c r="G282" s="4"/>
      <c r="H282" s="4"/>
      <c r="I282" s="4"/>
      <c r="J282" s="4"/>
      <c r="K282" s="4"/>
      <c r="L282" s="4"/>
      <c r="M282" s="4"/>
      <c r="N282" s="4"/>
      <c r="O282" s="23"/>
      <c r="P282" s="24"/>
      <c r="Q282" s="24"/>
      <c r="R282" s="4"/>
      <c r="S282" s="4"/>
      <c r="T282" s="2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row>
    <row r="283" spans="1:49" ht="14.25" customHeight="1" x14ac:dyDescent="0.3">
      <c r="A283" s="4"/>
      <c r="B283" s="4"/>
      <c r="C283" s="4"/>
      <c r="D283" s="4"/>
      <c r="E283" s="4"/>
      <c r="F283" s="4"/>
      <c r="G283" s="4"/>
      <c r="H283" s="4"/>
      <c r="I283" s="4"/>
      <c r="J283" s="4"/>
      <c r="K283" s="4"/>
      <c r="L283" s="4"/>
      <c r="M283" s="4"/>
      <c r="N283" s="4"/>
      <c r="O283" s="23"/>
      <c r="P283" s="24"/>
      <c r="Q283" s="24"/>
      <c r="R283" s="4"/>
      <c r="S283" s="4"/>
      <c r="T283" s="2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row>
    <row r="284" spans="1:49" ht="14.25" customHeight="1" x14ac:dyDescent="0.3">
      <c r="A284" s="4"/>
      <c r="B284" s="4"/>
      <c r="C284" s="4"/>
      <c r="D284" s="4"/>
      <c r="E284" s="4"/>
      <c r="F284" s="4"/>
      <c r="G284" s="4"/>
      <c r="H284" s="4"/>
      <c r="I284" s="4"/>
      <c r="J284" s="4"/>
      <c r="K284" s="4"/>
      <c r="L284" s="4"/>
      <c r="M284" s="4"/>
      <c r="N284" s="4"/>
      <c r="O284" s="23"/>
      <c r="P284" s="24"/>
      <c r="Q284" s="24"/>
      <c r="R284" s="4"/>
      <c r="S284" s="4"/>
      <c r="T284" s="2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row>
    <row r="285" spans="1:49" ht="14.25" customHeight="1" x14ac:dyDescent="0.3">
      <c r="A285" s="4"/>
      <c r="B285" s="4"/>
      <c r="C285" s="4"/>
      <c r="D285" s="4"/>
      <c r="E285" s="4"/>
      <c r="F285" s="4"/>
      <c r="G285" s="4"/>
      <c r="H285" s="4"/>
      <c r="I285" s="4"/>
      <c r="J285" s="4"/>
      <c r="K285" s="4"/>
      <c r="L285" s="4"/>
      <c r="M285" s="4"/>
      <c r="N285" s="4"/>
      <c r="O285" s="23"/>
      <c r="P285" s="24"/>
      <c r="Q285" s="24"/>
      <c r="R285" s="4"/>
      <c r="S285" s="4"/>
      <c r="T285" s="2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row>
    <row r="286" spans="1:49" ht="14.25" customHeight="1" x14ac:dyDescent="0.3">
      <c r="A286" s="4"/>
      <c r="B286" s="4"/>
      <c r="C286" s="4"/>
      <c r="D286" s="4"/>
      <c r="E286" s="4"/>
      <c r="F286" s="4"/>
      <c r="G286" s="4"/>
      <c r="H286" s="4"/>
      <c r="I286" s="4"/>
      <c r="J286" s="4"/>
      <c r="K286" s="4"/>
      <c r="L286" s="4"/>
      <c r="M286" s="4"/>
      <c r="N286" s="4"/>
      <c r="O286" s="23"/>
      <c r="P286" s="24"/>
      <c r="Q286" s="24"/>
      <c r="R286" s="4"/>
      <c r="S286" s="4"/>
      <c r="T286" s="2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row>
    <row r="287" spans="1:49" ht="14.25" customHeight="1" x14ac:dyDescent="0.3">
      <c r="A287" s="4"/>
      <c r="B287" s="4"/>
      <c r="C287" s="4"/>
      <c r="D287" s="4"/>
      <c r="E287" s="4"/>
      <c r="F287" s="4"/>
      <c r="G287" s="4"/>
      <c r="H287" s="4"/>
      <c r="I287" s="4"/>
      <c r="J287" s="4"/>
      <c r="K287" s="4"/>
      <c r="L287" s="4"/>
      <c r="M287" s="4"/>
      <c r="N287" s="4"/>
      <c r="O287" s="23"/>
      <c r="P287" s="24"/>
      <c r="Q287" s="24"/>
      <c r="R287" s="4"/>
      <c r="S287" s="4"/>
      <c r="T287" s="2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row>
    <row r="288" spans="1:49" ht="14.25" customHeight="1" x14ac:dyDescent="0.3">
      <c r="A288" s="4"/>
      <c r="B288" s="4"/>
      <c r="C288" s="4"/>
      <c r="D288" s="4"/>
      <c r="E288" s="4"/>
      <c r="F288" s="4"/>
      <c r="G288" s="4"/>
      <c r="H288" s="4"/>
      <c r="I288" s="4"/>
      <c r="J288" s="4"/>
      <c r="K288" s="4"/>
      <c r="L288" s="4"/>
      <c r="M288" s="4"/>
      <c r="N288" s="4"/>
      <c r="O288" s="23"/>
      <c r="P288" s="24"/>
      <c r="Q288" s="24"/>
      <c r="R288" s="4"/>
      <c r="S288" s="4"/>
      <c r="T288" s="2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row>
    <row r="289" spans="1:49" ht="14.25" customHeight="1" x14ac:dyDescent="0.3">
      <c r="A289" s="4"/>
      <c r="B289" s="4"/>
      <c r="C289" s="4"/>
      <c r="D289" s="4"/>
      <c r="E289" s="4"/>
      <c r="F289" s="4"/>
      <c r="G289" s="4"/>
      <c r="H289" s="4"/>
      <c r="I289" s="4"/>
      <c r="J289" s="4"/>
      <c r="K289" s="4"/>
      <c r="L289" s="4"/>
      <c r="M289" s="4"/>
      <c r="N289" s="4"/>
      <c r="O289" s="23"/>
      <c r="P289" s="24"/>
      <c r="Q289" s="24"/>
      <c r="R289" s="4"/>
      <c r="S289" s="4"/>
      <c r="T289" s="2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row>
    <row r="290" spans="1:49" ht="14.25" customHeight="1" x14ac:dyDescent="0.3">
      <c r="A290" s="4"/>
      <c r="B290" s="4"/>
      <c r="C290" s="4"/>
      <c r="D290" s="4"/>
      <c r="E290" s="4"/>
      <c r="F290" s="4"/>
      <c r="G290" s="4"/>
      <c r="H290" s="4"/>
      <c r="I290" s="4"/>
      <c r="J290" s="4"/>
      <c r="K290" s="4"/>
      <c r="L290" s="4"/>
      <c r="M290" s="4"/>
      <c r="N290" s="4"/>
      <c r="O290" s="23"/>
      <c r="P290" s="24"/>
      <c r="Q290" s="24"/>
      <c r="R290" s="4"/>
      <c r="S290" s="4"/>
      <c r="T290" s="2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row>
    <row r="291" spans="1:49" ht="14.25" customHeight="1" x14ac:dyDescent="0.3">
      <c r="A291" s="4"/>
      <c r="B291" s="4"/>
      <c r="C291" s="4"/>
      <c r="D291" s="4"/>
      <c r="E291" s="4"/>
      <c r="F291" s="4"/>
      <c r="G291" s="4"/>
      <c r="H291" s="4"/>
      <c r="I291" s="4"/>
      <c r="J291" s="4"/>
      <c r="K291" s="4"/>
      <c r="L291" s="4"/>
      <c r="M291" s="4"/>
      <c r="N291" s="4"/>
      <c r="O291" s="23"/>
      <c r="P291" s="24"/>
      <c r="Q291" s="24"/>
      <c r="R291" s="4"/>
      <c r="S291" s="4"/>
      <c r="T291" s="2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row>
    <row r="292" spans="1:49" ht="14.25" customHeight="1" x14ac:dyDescent="0.3">
      <c r="A292" s="4"/>
      <c r="B292" s="4"/>
      <c r="C292" s="4"/>
      <c r="D292" s="4"/>
      <c r="E292" s="4"/>
      <c r="F292" s="4"/>
      <c r="G292" s="4"/>
      <c r="H292" s="4"/>
      <c r="I292" s="4"/>
      <c r="J292" s="4"/>
      <c r="K292" s="4"/>
      <c r="L292" s="4"/>
      <c r="M292" s="4"/>
      <c r="N292" s="4"/>
      <c r="O292" s="23"/>
      <c r="P292" s="24"/>
      <c r="Q292" s="24"/>
      <c r="R292" s="4"/>
      <c r="S292" s="4"/>
      <c r="T292" s="2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row>
    <row r="293" spans="1:49" ht="14.25" customHeight="1" x14ac:dyDescent="0.3">
      <c r="A293" s="4"/>
      <c r="B293" s="4"/>
      <c r="C293" s="4"/>
      <c r="D293" s="4"/>
      <c r="E293" s="4"/>
      <c r="F293" s="4"/>
      <c r="G293" s="4"/>
      <c r="H293" s="4"/>
      <c r="I293" s="4"/>
      <c r="J293" s="4"/>
      <c r="K293" s="4"/>
      <c r="L293" s="4"/>
      <c r="M293" s="4"/>
      <c r="N293" s="4"/>
      <c r="O293" s="23"/>
      <c r="P293" s="24"/>
      <c r="Q293" s="24"/>
      <c r="R293" s="4"/>
      <c r="S293" s="4"/>
      <c r="T293" s="2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row>
    <row r="294" spans="1:49" ht="14.25" customHeight="1" x14ac:dyDescent="0.3">
      <c r="A294" s="4"/>
      <c r="B294" s="4"/>
      <c r="C294" s="4"/>
      <c r="D294" s="4"/>
      <c r="E294" s="4"/>
      <c r="F294" s="4"/>
      <c r="G294" s="4"/>
      <c r="H294" s="4"/>
      <c r="I294" s="4"/>
      <c r="J294" s="4"/>
      <c r="K294" s="4"/>
      <c r="L294" s="4"/>
      <c r="M294" s="4"/>
      <c r="N294" s="4"/>
      <c r="O294" s="23"/>
      <c r="P294" s="24"/>
      <c r="Q294" s="24"/>
      <c r="R294" s="4"/>
      <c r="S294" s="4"/>
      <c r="T294" s="2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row>
    <row r="295" spans="1:49" ht="14.25" customHeight="1" x14ac:dyDescent="0.3">
      <c r="A295" s="4"/>
      <c r="B295" s="4"/>
      <c r="C295" s="4"/>
      <c r="D295" s="4"/>
      <c r="E295" s="4"/>
      <c r="F295" s="4"/>
      <c r="G295" s="4"/>
      <c r="H295" s="4"/>
      <c r="I295" s="4"/>
      <c r="J295" s="4"/>
      <c r="K295" s="4"/>
      <c r="L295" s="4"/>
      <c r="M295" s="4"/>
      <c r="N295" s="4"/>
      <c r="O295" s="23"/>
      <c r="P295" s="24"/>
      <c r="Q295" s="24"/>
      <c r="R295" s="4"/>
      <c r="S295" s="4"/>
      <c r="T295" s="2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row>
    <row r="296" spans="1:49" ht="14.25" customHeight="1" x14ac:dyDescent="0.3">
      <c r="A296" s="4"/>
      <c r="B296" s="4"/>
      <c r="C296" s="4"/>
      <c r="D296" s="4"/>
      <c r="E296" s="4"/>
      <c r="F296" s="4"/>
      <c r="G296" s="4"/>
      <c r="H296" s="4"/>
      <c r="I296" s="4"/>
      <c r="J296" s="4"/>
      <c r="K296" s="4"/>
      <c r="L296" s="4"/>
      <c r="M296" s="4"/>
      <c r="N296" s="4"/>
      <c r="O296" s="23"/>
      <c r="P296" s="24"/>
      <c r="Q296" s="24"/>
      <c r="R296" s="4"/>
      <c r="S296" s="4"/>
      <c r="T296" s="2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row>
    <row r="297" spans="1:49" ht="14.25" customHeight="1" x14ac:dyDescent="0.3">
      <c r="A297" s="4"/>
      <c r="B297" s="4"/>
      <c r="C297" s="4"/>
      <c r="D297" s="4"/>
      <c r="E297" s="4"/>
      <c r="F297" s="4"/>
      <c r="G297" s="4"/>
      <c r="H297" s="4"/>
      <c r="I297" s="4"/>
      <c r="J297" s="4"/>
      <c r="K297" s="4"/>
      <c r="L297" s="4"/>
      <c r="M297" s="4"/>
      <c r="N297" s="4"/>
      <c r="O297" s="23"/>
      <c r="P297" s="24"/>
      <c r="Q297" s="24"/>
      <c r="R297" s="4"/>
      <c r="S297" s="4"/>
      <c r="T297" s="2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row>
    <row r="298" spans="1:49" ht="14.25" customHeight="1" x14ac:dyDescent="0.3">
      <c r="A298" s="4"/>
      <c r="B298" s="4"/>
      <c r="C298" s="4"/>
      <c r="D298" s="4"/>
      <c r="E298" s="4"/>
      <c r="F298" s="4"/>
      <c r="G298" s="4"/>
      <c r="H298" s="4"/>
      <c r="I298" s="4"/>
      <c r="J298" s="4"/>
      <c r="K298" s="4"/>
      <c r="L298" s="4"/>
      <c r="M298" s="4"/>
      <c r="N298" s="4"/>
      <c r="O298" s="23"/>
      <c r="P298" s="24"/>
      <c r="Q298" s="24"/>
      <c r="R298" s="4"/>
      <c r="S298" s="4"/>
      <c r="T298" s="2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row>
    <row r="299" spans="1:49" ht="14.25" customHeight="1" x14ac:dyDescent="0.3">
      <c r="A299" s="4"/>
      <c r="B299" s="4"/>
      <c r="C299" s="4"/>
      <c r="D299" s="4"/>
      <c r="E299" s="4"/>
      <c r="F299" s="4"/>
      <c r="G299" s="4"/>
      <c r="H299" s="4"/>
      <c r="I299" s="4"/>
      <c r="J299" s="4"/>
      <c r="K299" s="4"/>
      <c r="L299" s="4"/>
      <c r="M299" s="4"/>
      <c r="N299" s="4"/>
      <c r="O299" s="23"/>
      <c r="P299" s="24"/>
      <c r="Q299" s="24"/>
      <c r="R299" s="4"/>
      <c r="S299" s="4"/>
      <c r="T299" s="2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row>
    <row r="300" spans="1:49" ht="14.25" customHeight="1" x14ac:dyDescent="0.3">
      <c r="A300" s="4"/>
      <c r="B300" s="4"/>
      <c r="C300" s="4"/>
      <c r="D300" s="4"/>
      <c r="E300" s="4"/>
      <c r="F300" s="4"/>
      <c r="G300" s="4"/>
      <c r="H300" s="4"/>
      <c r="I300" s="4"/>
      <c r="J300" s="4"/>
      <c r="K300" s="4"/>
      <c r="L300" s="4"/>
      <c r="M300" s="4"/>
      <c r="N300" s="4"/>
      <c r="O300" s="23"/>
      <c r="P300" s="24"/>
      <c r="Q300" s="24"/>
      <c r="R300" s="4"/>
      <c r="S300" s="4"/>
      <c r="T300" s="2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row>
    <row r="301" spans="1:49" ht="14.25" customHeight="1" x14ac:dyDescent="0.3">
      <c r="A301" s="4"/>
      <c r="B301" s="4"/>
      <c r="C301" s="4"/>
      <c r="D301" s="4"/>
      <c r="E301" s="4"/>
      <c r="F301" s="4"/>
      <c r="G301" s="4"/>
      <c r="H301" s="4"/>
      <c r="I301" s="4"/>
      <c r="J301" s="4"/>
      <c r="K301" s="4"/>
      <c r="L301" s="4"/>
      <c r="M301" s="4"/>
      <c r="N301" s="4"/>
      <c r="O301" s="23"/>
      <c r="P301" s="24"/>
      <c r="Q301" s="24"/>
      <c r="R301" s="4"/>
      <c r="S301" s="4"/>
      <c r="T301" s="2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row>
    <row r="302" spans="1:49" ht="14.25" customHeight="1" x14ac:dyDescent="0.3">
      <c r="A302" s="4"/>
      <c r="B302" s="4"/>
      <c r="C302" s="4"/>
      <c r="D302" s="4"/>
      <c r="E302" s="4"/>
      <c r="F302" s="4"/>
      <c r="G302" s="4"/>
      <c r="H302" s="4"/>
      <c r="I302" s="4"/>
      <c r="J302" s="4"/>
      <c r="K302" s="4"/>
      <c r="L302" s="4"/>
      <c r="M302" s="4"/>
      <c r="N302" s="4"/>
      <c r="O302" s="23"/>
      <c r="P302" s="24"/>
      <c r="Q302" s="24"/>
      <c r="R302" s="4"/>
      <c r="S302" s="4"/>
      <c r="T302" s="2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row>
    <row r="303" spans="1:49" ht="14.25" customHeight="1" x14ac:dyDescent="0.3">
      <c r="A303" s="4"/>
      <c r="B303" s="4"/>
      <c r="C303" s="4"/>
      <c r="D303" s="4"/>
      <c r="E303" s="4"/>
      <c r="F303" s="4"/>
      <c r="G303" s="4"/>
      <c r="H303" s="4"/>
      <c r="I303" s="4"/>
      <c r="J303" s="4"/>
      <c r="K303" s="4"/>
      <c r="L303" s="4"/>
      <c r="M303" s="4"/>
      <c r="N303" s="4"/>
      <c r="O303" s="23"/>
      <c r="P303" s="24"/>
      <c r="Q303" s="24"/>
      <c r="R303" s="4"/>
      <c r="S303" s="4"/>
      <c r="T303" s="2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row>
    <row r="304" spans="1:49" ht="14.25" customHeight="1" x14ac:dyDescent="0.3">
      <c r="A304" s="4"/>
      <c r="B304" s="4"/>
      <c r="C304" s="4"/>
      <c r="D304" s="4"/>
      <c r="E304" s="4"/>
      <c r="F304" s="4"/>
      <c r="G304" s="4"/>
      <c r="H304" s="4"/>
      <c r="I304" s="4"/>
      <c r="J304" s="4"/>
      <c r="K304" s="4"/>
      <c r="L304" s="4"/>
      <c r="M304" s="4"/>
      <c r="N304" s="4"/>
      <c r="O304" s="23"/>
      <c r="P304" s="24"/>
      <c r="Q304" s="24"/>
      <c r="R304" s="4"/>
      <c r="S304" s="4"/>
      <c r="T304" s="2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row>
    <row r="305" spans="1:49" ht="14.25" customHeight="1" x14ac:dyDescent="0.3">
      <c r="A305" s="4"/>
      <c r="B305" s="4"/>
      <c r="C305" s="4"/>
      <c r="D305" s="4"/>
      <c r="E305" s="4"/>
      <c r="F305" s="4"/>
      <c r="G305" s="4"/>
      <c r="H305" s="4"/>
      <c r="I305" s="4"/>
      <c r="J305" s="4"/>
      <c r="K305" s="4"/>
      <c r="L305" s="4"/>
      <c r="M305" s="4"/>
      <c r="N305" s="4"/>
      <c r="O305" s="23"/>
      <c r="P305" s="24"/>
      <c r="Q305" s="24"/>
      <c r="R305" s="4"/>
      <c r="S305" s="4"/>
      <c r="T305" s="2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row>
    <row r="306" spans="1:49" ht="14.25" customHeight="1" x14ac:dyDescent="0.3">
      <c r="A306" s="4"/>
      <c r="B306" s="4"/>
      <c r="C306" s="4"/>
      <c r="D306" s="4"/>
      <c r="E306" s="4"/>
      <c r="F306" s="4"/>
      <c r="G306" s="4"/>
      <c r="H306" s="4"/>
      <c r="I306" s="4"/>
      <c r="J306" s="4"/>
      <c r="K306" s="4"/>
      <c r="L306" s="4"/>
      <c r="M306" s="4"/>
      <c r="N306" s="4"/>
      <c r="O306" s="23"/>
      <c r="P306" s="24"/>
      <c r="Q306" s="24"/>
      <c r="R306" s="4"/>
      <c r="S306" s="4"/>
      <c r="T306" s="2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row>
    <row r="307" spans="1:49" ht="14.25" customHeight="1" x14ac:dyDescent="0.3">
      <c r="A307" s="4"/>
      <c r="B307" s="4"/>
      <c r="C307" s="4"/>
      <c r="D307" s="4"/>
      <c r="E307" s="4"/>
      <c r="F307" s="4"/>
      <c r="G307" s="4"/>
      <c r="H307" s="4"/>
      <c r="I307" s="4"/>
      <c r="J307" s="4"/>
      <c r="K307" s="4"/>
      <c r="L307" s="4"/>
      <c r="M307" s="4"/>
      <c r="N307" s="4"/>
      <c r="O307" s="23"/>
      <c r="P307" s="24"/>
      <c r="Q307" s="24"/>
      <c r="R307" s="4"/>
      <c r="S307" s="4"/>
      <c r="T307" s="2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row>
    <row r="308" spans="1:49" ht="14.25" customHeight="1" x14ac:dyDescent="0.3">
      <c r="A308" s="4"/>
      <c r="B308" s="4"/>
      <c r="C308" s="4"/>
      <c r="D308" s="4"/>
      <c r="E308" s="4"/>
      <c r="F308" s="4"/>
      <c r="G308" s="4"/>
      <c r="H308" s="4"/>
      <c r="I308" s="4"/>
      <c r="J308" s="4"/>
      <c r="K308" s="4"/>
      <c r="L308" s="4"/>
      <c r="M308" s="4"/>
      <c r="N308" s="4"/>
      <c r="O308" s="23"/>
      <c r="P308" s="24"/>
      <c r="Q308" s="24"/>
      <c r="R308" s="4"/>
      <c r="S308" s="4"/>
      <c r="T308" s="2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row>
    <row r="309" spans="1:49" ht="14.25" customHeight="1" x14ac:dyDescent="0.3">
      <c r="A309" s="4"/>
      <c r="B309" s="4"/>
      <c r="C309" s="4"/>
      <c r="D309" s="4"/>
      <c r="E309" s="4"/>
      <c r="F309" s="4"/>
      <c r="G309" s="4"/>
      <c r="H309" s="4"/>
      <c r="I309" s="4"/>
      <c r="J309" s="4"/>
      <c r="K309" s="4"/>
      <c r="L309" s="4"/>
      <c r="M309" s="4"/>
      <c r="N309" s="4"/>
      <c r="O309" s="23"/>
      <c r="P309" s="24"/>
      <c r="Q309" s="24"/>
      <c r="R309" s="4"/>
      <c r="S309" s="4"/>
      <c r="T309" s="2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row>
    <row r="310" spans="1:49" ht="14.25" customHeight="1" x14ac:dyDescent="0.3">
      <c r="A310" s="4"/>
      <c r="B310" s="4"/>
      <c r="C310" s="4"/>
      <c r="D310" s="4"/>
      <c r="E310" s="4"/>
      <c r="F310" s="4"/>
      <c r="G310" s="4"/>
      <c r="H310" s="4"/>
      <c r="I310" s="4"/>
      <c r="J310" s="4"/>
      <c r="K310" s="4"/>
      <c r="L310" s="4"/>
      <c r="M310" s="4"/>
      <c r="N310" s="4"/>
      <c r="O310" s="23"/>
      <c r="P310" s="24"/>
      <c r="Q310" s="24"/>
      <c r="R310" s="4"/>
      <c r="S310" s="4"/>
      <c r="T310" s="2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row>
    <row r="311" spans="1:49" ht="14.25" customHeight="1" x14ac:dyDescent="0.3">
      <c r="A311" s="4"/>
      <c r="B311" s="4"/>
      <c r="C311" s="4"/>
      <c r="D311" s="4"/>
      <c r="E311" s="4"/>
      <c r="F311" s="4"/>
      <c r="G311" s="4"/>
      <c r="H311" s="4"/>
      <c r="I311" s="4"/>
      <c r="J311" s="4"/>
      <c r="K311" s="4"/>
      <c r="L311" s="4"/>
      <c r="M311" s="4"/>
      <c r="N311" s="4"/>
      <c r="O311" s="23"/>
      <c r="P311" s="24"/>
      <c r="Q311" s="24"/>
      <c r="R311" s="4"/>
      <c r="S311" s="4"/>
      <c r="T311" s="2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row>
    <row r="312" spans="1:49" ht="14.25" customHeight="1" x14ac:dyDescent="0.3">
      <c r="A312" s="4"/>
      <c r="B312" s="4"/>
      <c r="C312" s="4"/>
      <c r="D312" s="4"/>
      <c r="E312" s="4"/>
      <c r="F312" s="4"/>
      <c r="G312" s="4"/>
      <c r="H312" s="4"/>
      <c r="I312" s="4"/>
      <c r="J312" s="4"/>
      <c r="K312" s="4"/>
      <c r="L312" s="4"/>
      <c r="M312" s="4"/>
      <c r="N312" s="4"/>
      <c r="O312" s="23"/>
      <c r="P312" s="24"/>
      <c r="Q312" s="24"/>
      <c r="R312" s="4"/>
      <c r="S312" s="4"/>
      <c r="T312" s="2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row>
    <row r="313" spans="1:49" ht="14.25" customHeight="1" x14ac:dyDescent="0.3">
      <c r="A313" s="4"/>
      <c r="B313" s="4"/>
      <c r="C313" s="4"/>
      <c r="D313" s="4"/>
      <c r="E313" s="4"/>
      <c r="F313" s="4"/>
      <c r="G313" s="4"/>
      <c r="H313" s="4"/>
      <c r="I313" s="4"/>
      <c r="J313" s="4"/>
      <c r="K313" s="4"/>
      <c r="L313" s="4"/>
      <c r="M313" s="4"/>
      <c r="N313" s="4"/>
      <c r="O313" s="23"/>
      <c r="P313" s="24"/>
      <c r="Q313" s="24"/>
      <c r="R313" s="4"/>
      <c r="S313" s="4"/>
      <c r="T313" s="2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row>
    <row r="314" spans="1:49" ht="14.25" customHeight="1" x14ac:dyDescent="0.3">
      <c r="A314" s="4"/>
      <c r="B314" s="4"/>
      <c r="C314" s="4"/>
      <c r="D314" s="4"/>
      <c r="E314" s="4"/>
      <c r="F314" s="4"/>
      <c r="G314" s="4"/>
      <c r="H314" s="4"/>
      <c r="I314" s="4"/>
      <c r="J314" s="4"/>
      <c r="K314" s="4"/>
      <c r="L314" s="4"/>
      <c r="M314" s="4"/>
      <c r="N314" s="4"/>
      <c r="O314" s="23"/>
      <c r="P314" s="24"/>
      <c r="Q314" s="24"/>
      <c r="R314" s="4"/>
      <c r="S314" s="4"/>
      <c r="T314" s="2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row>
    <row r="315" spans="1:49" ht="14.25" customHeight="1" x14ac:dyDescent="0.3">
      <c r="A315" s="4"/>
      <c r="B315" s="4"/>
      <c r="C315" s="4"/>
      <c r="D315" s="4"/>
      <c r="E315" s="4"/>
      <c r="F315" s="4"/>
      <c r="G315" s="4"/>
      <c r="H315" s="4"/>
      <c r="I315" s="4"/>
      <c r="J315" s="4"/>
      <c r="K315" s="4"/>
      <c r="L315" s="4"/>
      <c r="M315" s="4"/>
      <c r="N315" s="4"/>
      <c r="O315" s="23"/>
      <c r="P315" s="24"/>
      <c r="Q315" s="24"/>
      <c r="R315" s="4"/>
      <c r="S315" s="4"/>
      <c r="T315" s="2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row>
    <row r="316" spans="1:49" ht="14.25" customHeight="1" x14ac:dyDescent="0.3">
      <c r="A316" s="4"/>
      <c r="B316" s="4"/>
      <c r="C316" s="4"/>
      <c r="D316" s="4"/>
      <c r="E316" s="4"/>
      <c r="F316" s="4"/>
      <c r="G316" s="4"/>
      <c r="H316" s="4"/>
      <c r="I316" s="4"/>
      <c r="J316" s="4"/>
      <c r="K316" s="4"/>
      <c r="L316" s="4"/>
      <c r="M316" s="4"/>
      <c r="N316" s="4"/>
      <c r="O316" s="23"/>
      <c r="P316" s="24"/>
      <c r="Q316" s="24"/>
      <c r="R316" s="4"/>
      <c r="S316" s="4"/>
      <c r="T316" s="2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row>
    <row r="317" spans="1:49" ht="14.25" customHeight="1" x14ac:dyDescent="0.3">
      <c r="A317" s="4"/>
      <c r="B317" s="4"/>
      <c r="C317" s="4"/>
      <c r="D317" s="4"/>
      <c r="E317" s="4"/>
      <c r="F317" s="4"/>
      <c r="G317" s="4"/>
      <c r="H317" s="4"/>
      <c r="I317" s="4"/>
      <c r="J317" s="4"/>
      <c r="K317" s="4"/>
      <c r="L317" s="4"/>
      <c r="M317" s="4"/>
      <c r="N317" s="4"/>
      <c r="O317" s="23"/>
      <c r="P317" s="24"/>
      <c r="Q317" s="24"/>
      <c r="R317" s="4"/>
      <c r="S317" s="4"/>
      <c r="T317" s="2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row>
    <row r="318" spans="1:49" ht="14.25" customHeight="1" x14ac:dyDescent="0.3">
      <c r="A318" s="4"/>
      <c r="B318" s="4"/>
      <c r="C318" s="4"/>
      <c r="D318" s="4"/>
      <c r="E318" s="4"/>
      <c r="F318" s="4"/>
      <c r="G318" s="4"/>
      <c r="H318" s="4"/>
      <c r="I318" s="4"/>
      <c r="J318" s="4"/>
      <c r="K318" s="4"/>
      <c r="L318" s="4"/>
      <c r="M318" s="4"/>
      <c r="N318" s="4"/>
      <c r="O318" s="23"/>
      <c r="P318" s="24"/>
      <c r="Q318" s="24"/>
      <c r="R318" s="4"/>
      <c r="S318" s="4"/>
      <c r="T318" s="2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row>
    <row r="319" spans="1:49" ht="14.25" customHeight="1" x14ac:dyDescent="0.3">
      <c r="A319" s="4"/>
      <c r="B319" s="4"/>
      <c r="C319" s="4"/>
      <c r="D319" s="4"/>
      <c r="E319" s="4"/>
      <c r="F319" s="4"/>
      <c r="G319" s="4"/>
      <c r="H319" s="4"/>
      <c r="I319" s="4"/>
      <c r="J319" s="4"/>
      <c r="K319" s="4"/>
      <c r="L319" s="4"/>
      <c r="M319" s="4"/>
      <c r="N319" s="4"/>
      <c r="O319" s="23"/>
      <c r="P319" s="24"/>
      <c r="Q319" s="24"/>
      <c r="R319" s="4"/>
      <c r="S319" s="4"/>
      <c r="T319" s="2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row>
    <row r="320" spans="1:49" ht="14.25" customHeight="1" x14ac:dyDescent="0.3">
      <c r="A320" s="4"/>
      <c r="B320" s="4"/>
      <c r="C320" s="4"/>
      <c r="D320" s="4"/>
      <c r="E320" s="4"/>
      <c r="F320" s="4"/>
      <c r="G320" s="4"/>
      <c r="H320" s="4"/>
      <c r="I320" s="4"/>
      <c r="J320" s="4"/>
      <c r="K320" s="4"/>
      <c r="L320" s="4"/>
      <c r="M320" s="4"/>
      <c r="N320" s="4"/>
      <c r="O320" s="23"/>
      <c r="P320" s="24"/>
      <c r="Q320" s="24"/>
      <c r="R320" s="4"/>
      <c r="S320" s="4"/>
      <c r="T320" s="2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row>
    <row r="321" spans="1:49" ht="14.25" customHeight="1" x14ac:dyDescent="0.3">
      <c r="A321" s="4"/>
      <c r="B321" s="4"/>
      <c r="C321" s="4"/>
      <c r="D321" s="4"/>
      <c r="E321" s="4"/>
      <c r="F321" s="4"/>
      <c r="G321" s="4"/>
      <c r="H321" s="4"/>
      <c r="I321" s="4"/>
      <c r="J321" s="4"/>
      <c r="K321" s="4"/>
      <c r="L321" s="4"/>
      <c r="M321" s="4"/>
      <c r="N321" s="4"/>
      <c r="O321" s="23"/>
      <c r="P321" s="24"/>
      <c r="Q321" s="24"/>
      <c r="R321" s="4"/>
      <c r="S321" s="4"/>
      <c r="T321" s="2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row>
    <row r="322" spans="1:49" ht="14.25" customHeight="1" x14ac:dyDescent="0.3">
      <c r="A322" s="4"/>
      <c r="B322" s="4"/>
      <c r="C322" s="4"/>
      <c r="D322" s="4"/>
      <c r="E322" s="4"/>
      <c r="F322" s="4"/>
      <c r="G322" s="4"/>
      <c r="H322" s="4"/>
      <c r="I322" s="4"/>
      <c r="J322" s="4"/>
      <c r="K322" s="4"/>
      <c r="L322" s="4"/>
      <c r="M322" s="4"/>
      <c r="N322" s="4"/>
      <c r="O322" s="23"/>
      <c r="P322" s="24"/>
      <c r="Q322" s="24"/>
      <c r="R322" s="4"/>
      <c r="S322" s="4"/>
      <c r="T322" s="2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row>
    <row r="323" spans="1:49" ht="14.25" customHeight="1" x14ac:dyDescent="0.3">
      <c r="A323" s="4"/>
      <c r="B323" s="4"/>
      <c r="C323" s="4"/>
      <c r="D323" s="4"/>
      <c r="E323" s="4"/>
      <c r="F323" s="4"/>
      <c r="G323" s="4"/>
      <c r="H323" s="4"/>
      <c r="I323" s="4"/>
      <c r="J323" s="4"/>
      <c r="K323" s="4"/>
      <c r="L323" s="4"/>
      <c r="M323" s="4"/>
      <c r="N323" s="4"/>
      <c r="O323" s="23"/>
      <c r="P323" s="24"/>
      <c r="Q323" s="24"/>
      <c r="R323" s="4"/>
      <c r="S323" s="4"/>
      <c r="T323" s="2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row>
    <row r="324" spans="1:49" ht="14.25" customHeight="1" x14ac:dyDescent="0.3">
      <c r="A324" s="4"/>
      <c r="B324" s="4"/>
      <c r="C324" s="4"/>
      <c r="D324" s="4"/>
      <c r="E324" s="4"/>
      <c r="F324" s="4"/>
      <c r="G324" s="4"/>
      <c r="H324" s="4"/>
      <c r="I324" s="4"/>
      <c r="J324" s="4"/>
      <c r="K324" s="4"/>
      <c r="L324" s="4"/>
      <c r="M324" s="4"/>
      <c r="N324" s="4"/>
      <c r="O324" s="23"/>
      <c r="P324" s="24"/>
      <c r="Q324" s="24"/>
      <c r="R324" s="4"/>
      <c r="S324" s="4"/>
      <c r="T324" s="2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row>
    <row r="325" spans="1:49" ht="14.25" customHeight="1" x14ac:dyDescent="0.3">
      <c r="A325" s="4"/>
      <c r="B325" s="4"/>
      <c r="C325" s="4"/>
      <c r="D325" s="4"/>
      <c r="E325" s="4"/>
      <c r="F325" s="4"/>
      <c r="G325" s="4"/>
      <c r="H325" s="4"/>
      <c r="I325" s="4"/>
      <c r="J325" s="4"/>
      <c r="K325" s="4"/>
      <c r="L325" s="4"/>
      <c r="M325" s="4"/>
      <c r="N325" s="4"/>
      <c r="O325" s="23"/>
      <c r="P325" s="24"/>
      <c r="Q325" s="24"/>
      <c r="R325" s="4"/>
      <c r="S325" s="4"/>
      <c r="T325" s="2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row>
    <row r="326" spans="1:49" ht="14.25" customHeight="1" x14ac:dyDescent="0.3">
      <c r="A326" s="4"/>
      <c r="B326" s="4"/>
      <c r="C326" s="4"/>
      <c r="D326" s="4"/>
      <c r="E326" s="4"/>
      <c r="F326" s="4"/>
      <c r="G326" s="4"/>
      <c r="H326" s="4"/>
      <c r="I326" s="4"/>
      <c r="J326" s="4"/>
      <c r="K326" s="4"/>
      <c r="L326" s="4"/>
      <c r="M326" s="4"/>
      <c r="N326" s="4"/>
      <c r="O326" s="23"/>
      <c r="P326" s="24"/>
      <c r="Q326" s="24"/>
      <c r="R326" s="4"/>
      <c r="S326" s="4"/>
      <c r="T326" s="2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row>
    <row r="327" spans="1:49" ht="14.25" customHeight="1" x14ac:dyDescent="0.3">
      <c r="A327" s="4"/>
      <c r="B327" s="4"/>
      <c r="C327" s="4"/>
      <c r="D327" s="4"/>
      <c r="E327" s="4"/>
      <c r="F327" s="4"/>
      <c r="G327" s="4"/>
      <c r="H327" s="4"/>
      <c r="I327" s="4"/>
      <c r="J327" s="4"/>
      <c r="K327" s="4"/>
      <c r="L327" s="4"/>
      <c r="M327" s="4"/>
      <c r="N327" s="4"/>
      <c r="O327" s="23"/>
      <c r="P327" s="24"/>
      <c r="Q327" s="24"/>
      <c r="R327" s="4"/>
      <c r="S327" s="4"/>
      <c r="T327" s="2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row>
    <row r="328" spans="1:49" ht="14.25" customHeight="1" x14ac:dyDescent="0.3">
      <c r="A328" s="4"/>
      <c r="B328" s="4"/>
      <c r="C328" s="4"/>
      <c r="D328" s="4"/>
      <c r="E328" s="4"/>
      <c r="F328" s="4"/>
      <c r="G328" s="4"/>
      <c r="H328" s="4"/>
      <c r="I328" s="4"/>
      <c r="J328" s="4"/>
      <c r="K328" s="4"/>
      <c r="L328" s="4"/>
      <c r="M328" s="4"/>
      <c r="N328" s="4"/>
      <c r="O328" s="23"/>
      <c r="P328" s="24"/>
      <c r="Q328" s="24"/>
      <c r="R328" s="4"/>
      <c r="S328" s="4"/>
      <c r="T328" s="2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row>
    <row r="329" spans="1:49" ht="14.25" customHeight="1" x14ac:dyDescent="0.3">
      <c r="A329" s="4"/>
      <c r="B329" s="4"/>
      <c r="C329" s="4"/>
      <c r="D329" s="4"/>
      <c r="E329" s="4"/>
      <c r="F329" s="4"/>
      <c r="G329" s="4"/>
      <c r="H329" s="4"/>
      <c r="I329" s="4"/>
      <c r="J329" s="4"/>
      <c r="K329" s="4"/>
      <c r="L329" s="4"/>
      <c r="M329" s="4"/>
      <c r="N329" s="4"/>
      <c r="O329" s="23"/>
      <c r="P329" s="24"/>
      <c r="Q329" s="24"/>
      <c r="R329" s="4"/>
      <c r="S329" s="4"/>
      <c r="T329" s="2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row>
    <row r="330" spans="1:49" ht="14.25" customHeight="1" x14ac:dyDescent="0.3">
      <c r="A330" s="4"/>
      <c r="B330" s="4"/>
      <c r="C330" s="4"/>
      <c r="D330" s="4"/>
      <c r="E330" s="4"/>
      <c r="F330" s="4"/>
      <c r="G330" s="4"/>
      <c r="H330" s="4"/>
      <c r="I330" s="4"/>
      <c r="J330" s="4"/>
      <c r="K330" s="4"/>
      <c r="L330" s="4"/>
      <c r="M330" s="4"/>
      <c r="N330" s="4"/>
      <c r="O330" s="23"/>
      <c r="P330" s="24"/>
      <c r="Q330" s="24"/>
      <c r="R330" s="4"/>
      <c r="S330" s="4"/>
      <c r="T330" s="2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row>
    <row r="331" spans="1:49" ht="14.25" customHeight="1" x14ac:dyDescent="0.3">
      <c r="A331" s="4"/>
      <c r="B331" s="4"/>
      <c r="C331" s="4"/>
      <c r="D331" s="4"/>
      <c r="E331" s="4"/>
      <c r="F331" s="4"/>
      <c r="G331" s="4"/>
      <c r="H331" s="4"/>
      <c r="I331" s="4"/>
      <c r="J331" s="4"/>
      <c r="K331" s="4"/>
      <c r="L331" s="4"/>
      <c r="M331" s="4"/>
      <c r="N331" s="4"/>
      <c r="O331" s="23"/>
      <c r="P331" s="24"/>
      <c r="Q331" s="24"/>
      <c r="R331" s="4"/>
      <c r="S331" s="4"/>
      <c r="T331" s="2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row>
    <row r="332" spans="1:49" ht="14.25" customHeight="1" x14ac:dyDescent="0.3">
      <c r="A332" s="4"/>
      <c r="B332" s="4"/>
      <c r="C332" s="4"/>
      <c r="D332" s="4"/>
      <c r="E332" s="4"/>
      <c r="F332" s="4"/>
      <c r="G332" s="4"/>
      <c r="H332" s="4"/>
      <c r="I332" s="4"/>
      <c r="J332" s="4"/>
      <c r="K332" s="4"/>
      <c r="L332" s="4"/>
      <c r="M332" s="4"/>
      <c r="N332" s="4"/>
      <c r="O332" s="23"/>
      <c r="P332" s="24"/>
      <c r="Q332" s="24"/>
      <c r="R332" s="4"/>
      <c r="S332" s="4"/>
      <c r="T332" s="2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row>
    <row r="333" spans="1:49" ht="14.25" customHeight="1" x14ac:dyDescent="0.3">
      <c r="A333" s="4"/>
      <c r="B333" s="4"/>
      <c r="C333" s="4"/>
      <c r="D333" s="4"/>
      <c r="E333" s="4"/>
      <c r="F333" s="4"/>
      <c r="G333" s="4"/>
      <c r="H333" s="4"/>
      <c r="I333" s="4"/>
      <c r="J333" s="4"/>
      <c r="K333" s="4"/>
      <c r="L333" s="4"/>
      <c r="M333" s="4"/>
      <c r="N333" s="4"/>
      <c r="O333" s="23"/>
      <c r="P333" s="24"/>
      <c r="Q333" s="24"/>
      <c r="R333" s="4"/>
      <c r="S333" s="4"/>
      <c r="T333" s="2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row>
    <row r="334" spans="1:49" ht="14.25" customHeight="1" x14ac:dyDescent="0.3">
      <c r="A334" s="4"/>
      <c r="B334" s="4"/>
      <c r="C334" s="4"/>
      <c r="D334" s="4"/>
      <c r="E334" s="4"/>
      <c r="F334" s="4"/>
      <c r="G334" s="4"/>
      <c r="H334" s="4"/>
      <c r="I334" s="4"/>
      <c r="J334" s="4"/>
      <c r="K334" s="4"/>
      <c r="L334" s="4"/>
      <c r="M334" s="4"/>
      <c r="N334" s="4"/>
      <c r="O334" s="23"/>
      <c r="P334" s="24"/>
      <c r="Q334" s="24"/>
      <c r="R334" s="4"/>
      <c r="S334" s="4"/>
      <c r="T334" s="2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row>
    <row r="335" spans="1:49" ht="14.25" customHeight="1" x14ac:dyDescent="0.3">
      <c r="A335" s="4"/>
      <c r="B335" s="4"/>
      <c r="C335" s="4"/>
      <c r="D335" s="4"/>
      <c r="E335" s="4"/>
      <c r="F335" s="4"/>
      <c r="G335" s="4"/>
      <c r="H335" s="4"/>
      <c r="I335" s="4"/>
      <c r="J335" s="4"/>
      <c r="K335" s="4"/>
      <c r="L335" s="4"/>
      <c r="M335" s="4"/>
      <c r="N335" s="4"/>
      <c r="O335" s="23"/>
      <c r="P335" s="24"/>
      <c r="Q335" s="24"/>
      <c r="R335" s="4"/>
      <c r="S335" s="4"/>
      <c r="T335" s="2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row>
    <row r="336" spans="1:49" ht="14.25" customHeight="1" x14ac:dyDescent="0.3">
      <c r="A336" s="4"/>
      <c r="B336" s="4"/>
      <c r="C336" s="4"/>
      <c r="D336" s="4"/>
      <c r="E336" s="4"/>
      <c r="F336" s="4"/>
      <c r="G336" s="4"/>
      <c r="H336" s="4"/>
      <c r="I336" s="4"/>
      <c r="J336" s="4"/>
      <c r="K336" s="4"/>
      <c r="L336" s="4"/>
      <c r="M336" s="4"/>
      <c r="N336" s="4"/>
      <c r="O336" s="23"/>
      <c r="P336" s="24"/>
      <c r="Q336" s="24"/>
      <c r="R336" s="4"/>
      <c r="S336" s="4"/>
      <c r="T336" s="2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row>
    <row r="337" spans="1:49" ht="14.25" customHeight="1" x14ac:dyDescent="0.3">
      <c r="A337" s="4"/>
      <c r="B337" s="4"/>
      <c r="C337" s="4"/>
      <c r="D337" s="4"/>
      <c r="E337" s="4"/>
      <c r="F337" s="4"/>
      <c r="G337" s="4"/>
      <c r="H337" s="4"/>
      <c r="I337" s="4"/>
      <c r="J337" s="4"/>
      <c r="K337" s="4"/>
      <c r="L337" s="4"/>
      <c r="M337" s="4"/>
      <c r="N337" s="4"/>
      <c r="O337" s="23"/>
      <c r="P337" s="24"/>
      <c r="Q337" s="24"/>
      <c r="R337" s="4"/>
      <c r="S337" s="4"/>
      <c r="T337" s="2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row>
    <row r="338" spans="1:49" ht="14.25" customHeight="1" x14ac:dyDescent="0.3">
      <c r="A338" s="4"/>
      <c r="B338" s="4"/>
      <c r="C338" s="4"/>
      <c r="D338" s="4"/>
      <c r="E338" s="4"/>
      <c r="F338" s="4"/>
      <c r="G338" s="4"/>
      <c r="H338" s="4"/>
      <c r="I338" s="4"/>
      <c r="J338" s="4"/>
      <c r="K338" s="4"/>
      <c r="L338" s="4"/>
      <c r="M338" s="4"/>
      <c r="N338" s="4"/>
      <c r="O338" s="23"/>
      <c r="P338" s="24"/>
      <c r="Q338" s="24"/>
      <c r="R338" s="4"/>
      <c r="S338" s="4"/>
      <c r="T338" s="2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row>
    <row r="339" spans="1:49" ht="14.25" customHeight="1" x14ac:dyDescent="0.3">
      <c r="A339" s="4"/>
      <c r="B339" s="4"/>
      <c r="C339" s="4"/>
      <c r="D339" s="4"/>
      <c r="E339" s="4"/>
      <c r="F339" s="4"/>
      <c r="G339" s="4"/>
      <c r="H339" s="4"/>
      <c r="I339" s="4"/>
      <c r="J339" s="4"/>
      <c r="K339" s="4"/>
      <c r="L339" s="4"/>
      <c r="M339" s="4"/>
      <c r="N339" s="4"/>
      <c r="O339" s="23"/>
      <c r="P339" s="24"/>
      <c r="Q339" s="24"/>
      <c r="R339" s="4"/>
      <c r="S339" s="4"/>
      <c r="T339" s="2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row>
    <row r="340" spans="1:49" ht="14.25" customHeight="1" x14ac:dyDescent="0.3">
      <c r="A340" s="4"/>
      <c r="B340" s="4"/>
      <c r="C340" s="4"/>
      <c r="D340" s="4"/>
      <c r="E340" s="4"/>
      <c r="F340" s="4"/>
      <c r="G340" s="4"/>
      <c r="H340" s="4"/>
      <c r="I340" s="4"/>
      <c r="J340" s="4"/>
      <c r="K340" s="4"/>
      <c r="L340" s="4"/>
      <c r="M340" s="4"/>
      <c r="N340" s="4"/>
      <c r="O340" s="23"/>
      <c r="P340" s="24"/>
      <c r="Q340" s="24"/>
      <c r="R340" s="4"/>
      <c r="S340" s="4"/>
      <c r="T340" s="2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row>
    <row r="341" spans="1:49" ht="14.25" customHeight="1" x14ac:dyDescent="0.3">
      <c r="A341" s="4"/>
      <c r="B341" s="4"/>
      <c r="C341" s="4"/>
      <c r="D341" s="4"/>
      <c r="E341" s="4"/>
      <c r="F341" s="4"/>
      <c r="G341" s="4"/>
      <c r="H341" s="4"/>
      <c r="I341" s="4"/>
      <c r="J341" s="4"/>
      <c r="K341" s="4"/>
      <c r="L341" s="4"/>
      <c r="M341" s="4"/>
      <c r="N341" s="4"/>
      <c r="O341" s="23"/>
      <c r="P341" s="24"/>
      <c r="Q341" s="24"/>
      <c r="R341" s="4"/>
      <c r="S341" s="4"/>
      <c r="T341" s="2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row>
    <row r="342" spans="1:49" ht="14.25" customHeight="1" x14ac:dyDescent="0.3">
      <c r="A342" s="4"/>
      <c r="B342" s="4"/>
      <c r="C342" s="4"/>
      <c r="D342" s="4"/>
      <c r="E342" s="4"/>
      <c r="F342" s="4"/>
      <c r="G342" s="4"/>
      <c r="H342" s="4"/>
      <c r="I342" s="4"/>
      <c r="J342" s="4"/>
      <c r="K342" s="4"/>
      <c r="L342" s="4"/>
      <c r="M342" s="4"/>
      <c r="N342" s="4"/>
      <c r="O342" s="23"/>
      <c r="P342" s="24"/>
      <c r="Q342" s="24"/>
      <c r="R342" s="4"/>
      <c r="S342" s="4"/>
      <c r="T342" s="2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row>
    <row r="343" spans="1:49" ht="14.25" customHeight="1" x14ac:dyDescent="0.3">
      <c r="A343" s="4"/>
      <c r="B343" s="4"/>
      <c r="C343" s="4"/>
      <c r="D343" s="4"/>
      <c r="E343" s="4"/>
      <c r="F343" s="4"/>
      <c r="G343" s="4"/>
      <c r="H343" s="4"/>
      <c r="I343" s="4"/>
      <c r="J343" s="4"/>
      <c r="K343" s="4"/>
      <c r="L343" s="4"/>
      <c r="M343" s="4"/>
      <c r="N343" s="4"/>
      <c r="O343" s="23"/>
      <c r="P343" s="24"/>
      <c r="Q343" s="24"/>
      <c r="R343" s="4"/>
      <c r="S343" s="4"/>
      <c r="T343" s="2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row>
    <row r="344" spans="1:49" ht="14.25" customHeight="1" x14ac:dyDescent="0.3">
      <c r="A344" s="4"/>
      <c r="B344" s="4"/>
      <c r="C344" s="4"/>
      <c r="D344" s="4"/>
      <c r="E344" s="4"/>
      <c r="F344" s="4"/>
      <c r="G344" s="4"/>
      <c r="H344" s="4"/>
      <c r="I344" s="4"/>
      <c r="J344" s="4"/>
      <c r="K344" s="4"/>
      <c r="L344" s="4"/>
      <c r="M344" s="4"/>
      <c r="N344" s="4"/>
      <c r="O344" s="23"/>
      <c r="P344" s="24"/>
      <c r="Q344" s="24"/>
      <c r="R344" s="4"/>
      <c r="S344" s="4"/>
      <c r="T344" s="2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row>
    <row r="345" spans="1:49" ht="14.25" customHeight="1" x14ac:dyDescent="0.3">
      <c r="A345" s="4"/>
      <c r="B345" s="4"/>
      <c r="C345" s="4"/>
      <c r="D345" s="4"/>
      <c r="E345" s="4"/>
      <c r="F345" s="4"/>
      <c r="G345" s="4"/>
      <c r="H345" s="4"/>
      <c r="I345" s="4"/>
      <c r="J345" s="4"/>
      <c r="K345" s="4"/>
      <c r="L345" s="4"/>
      <c r="M345" s="4"/>
      <c r="N345" s="4"/>
      <c r="O345" s="23"/>
      <c r="P345" s="24"/>
      <c r="Q345" s="24"/>
      <c r="R345" s="4"/>
      <c r="S345" s="4"/>
      <c r="T345" s="2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row>
    <row r="346" spans="1:49" ht="14.25" customHeight="1" x14ac:dyDescent="0.3">
      <c r="A346" s="4"/>
      <c r="B346" s="4"/>
      <c r="C346" s="4"/>
      <c r="D346" s="4"/>
      <c r="E346" s="4"/>
      <c r="F346" s="4"/>
      <c r="G346" s="4"/>
      <c r="H346" s="4"/>
      <c r="I346" s="4"/>
      <c r="J346" s="4"/>
      <c r="K346" s="4"/>
      <c r="L346" s="4"/>
      <c r="M346" s="4"/>
      <c r="N346" s="4"/>
      <c r="O346" s="23"/>
      <c r="P346" s="24"/>
      <c r="Q346" s="24"/>
      <c r="R346" s="4"/>
      <c r="S346" s="4"/>
      <c r="T346" s="2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row>
    <row r="347" spans="1:49" ht="14.25" customHeight="1" x14ac:dyDescent="0.3">
      <c r="A347" s="4"/>
      <c r="B347" s="4"/>
      <c r="C347" s="4"/>
      <c r="D347" s="4"/>
      <c r="E347" s="4"/>
      <c r="F347" s="4"/>
      <c r="G347" s="4"/>
      <c r="H347" s="4"/>
      <c r="I347" s="4"/>
      <c r="J347" s="4"/>
      <c r="K347" s="4"/>
      <c r="L347" s="4"/>
      <c r="M347" s="4"/>
      <c r="N347" s="4"/>
      <c r="O347" s="23"/>
      <c r="P347" s="24"/>
      <c r="Q347" s="24"/>
      <c r="R347" s="4"/>
      <c r="S347" s="4"/>
      <c r="T347" s="2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row>
    <row r="348" spans="1:49" ht="14.25" customHeight="1" x14ac:dyDescent="0.3">
      <c r="A348" s="4"/>
      <c r="B348" s="4"/>
      <c r="C348" s="4"/>
      <c r="D348" s="4"/>
      <c r="E348" s="4"/>
      <c r="F348" s="4"/>
      <c r="G348" s="4"/>
      <c r="H348" s="4"/>
      <c r="I348" s="4"/>
      <c r="J348" s="4"/>
      <c r="K348" s="4"/>
      <c r="L348" s="4"/>
      <c r="M348" s="4"/>
      <c r="N348" s="4"/>
      <c r="O348" s="23"/>
      <c r="P348" s="24"/>
      <c r="Q348" s="24"/>
      <c r="R348" s="4"/>
      <c r="S348" s="4"/>
      <c r="T348" s="2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row>
    <row r="349" spans="1:49" ht="14.25" customHeight="1" x14ac:dyDescent="0.3">
      <c r="A349" s="4"/>
      <c r="B349" s="4"/>
      <c r="C349" s="4"/>
      <c r="D349" s="4"/>
      <c r="E349" s="4"/>
      <c r="F349" s="4"/>
      <c r="G349" s="4"/>
      <c r="H349" s="4"/>
      <c r="I349" s="4"/>
      <c r="J349" s="4"/>
      <c r="K349" s="4"/>
      <c r="L349" s="4"/>
      <c r="M349" s="4"/>
      <c r="N349" s="4"/>
      <c r="O349" s="23"/>
      <c r="P349" s="24"/>
      <c r="Q349" s="24"/>
      <c r="R349" s="4"/>
      <c r="S349" s="4"/>
      <c r="T349" s="2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row>
    <row r="350" spans="1:49" ht="14.25" customHeight="1" x14ac:dyDescent="0.3">
      <c r="A350" s="4"/>
      <c r="B350" s="4"/>
      <c r="C350" s="4"/>
      <c r="D350" s="4"/>
      <c r="E350" s="4"/>
      <c r="F350" s="4"/>
      <c r="G350" s="4"/>
      <c r="H350" s="4"/>
      <c r="I350" s="4"/>
      <c r="J350" s="4"/>
      <c r="K350" s="4"/>
      <c r="L350" s="4"/>
      <c r="M350" s="4"/>
      <c r="N350" s="4"/>
      <c r="O350" s="23"/>
      <c r="P350" s="24"/>
      <c r="Q350" s="24"/>
      <c r="R350" s="4"/>
      <c r="S350" s="4"/>
      <c r="T350" s="2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row>
    <row r="351" spans="1:49" ht="14.25" customHeight="1" x14ac:dyDescent="0.3">
      <c r="A351" s="4"/>
      <c r="B351" s="4"/>
      <c r="C351" s="4"/>
      <c r="D351" s="4"/>
      <c r="E351" s="4"/>
      <c r="F351" s="4"/>
      <c r="G351" s="4"/>
      <c r="H351" s="4"/>
      <c r="I351" s="4"/>
      <c r="J351" s="4"/>
      <c r="K351" s="4"/>
      <c r="L351" s="4"/>
      <c r="M351" s="4"/>
      <c r="N351" s="4"/>
      <c r="O351" s="23"/>
      <c r="P351" s="24"/>
      <c r="Q351" s="24"/>
      <c r="R351" s="4"/>
      <c r="S351" s="4"/>
      <c r="T351" s="2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row>
    <row r="352" spans="1:49" ht="14.25" customHeight="1" x14ac:dyDescent="0.3">
      <c r="A352" s="4"/>
      <c r="B352" s="4"/>
      <c r="C352" s="4"/>
      <c r="D352" s="4"/>
      <c r="E352" s="4"/>
      <c r="F352" s="4"/>
      <c r="G352" s="4"/>
      <c r="H352" s="4"/>
      <c r="I352" s="4"/>
      <c r="J352" s="4"/>
      <c r="K352" s="4"/>
      <c r="L352" s="4"/>
      <c r="M352" s="4"/>
      <c r="N352" s="4"/>
      <c r="O352" s="23"/>
      <c r="P352" s="24"/>
      <c r="Q352" s="24"/>
      <c r="R352" s="4"/>
      <c r="S352" s="4"/>
      <c r="T352" s="2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row>
    <row r="353" spans="1:49" ht="14.25" customHeight="1" x14ac:dyDescent="0.3">
      <c r="A353" s="4"/>
      <c r="B353" s="4"/>
      <c r="C353" s="4"/>
      <c r="D353" s="4"/>
      <c r="E353" s="4"/>
      <c r="F353" s="4"/>
      <c r="G353" s="4"/>
      <c r="H353" s="4"/>
      <c r="I353" s="4"/>
      <c r="J353" s="4"/>
      <c r="K353" s="4"/>
      <c r="L353" s="4"/>
      <c r="M353" s="4"/>
      <c r="N353" s="4"/>
      <c r="O353" s="23"/>
      <c r="P353" s="24"/>
      <c r="Q353" s="24"/>
      <c r="R353" s="4"/>
      <c r="S353" s="4"/>
      <c r="T353" s="2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row>
    <row r="354" spans="1:49" ht="14.25" customHeight="1" x14ac:dyDescent="0.3">
      <c r="A354" s="4"/>
      <c r="B354" s="4"/>
      <c r="C354" s="4"/>
      <c r="D354" s="4"/>
      <c r="E354" s="4"/>
      <c r="F354" s="4"/>
      <c r="G354" s="4"/>
      <c r="H354" s="4"/>
      <c r="I354" s="4"/>
      <c r="J354" s="4"/>
      <c r="K354" s="4"/>
      <c r="L354" s="4"/>
      <c r="M354" s="4"/>
      <c r="N354" s="4"/>
      <c r="O354" s="23"/>
      <c r="P354" s="24"/>
      <c r="Q354" s="24"/>
      <c r="R354" s="4"/>
      <c r="S354" s="4"/>
      <c r="T354" s="2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row>
    <row r="355" spans="1:49" ht="14.25" customHeight="1" x14ac:dyDescent="0.3">
      <c r="A355" s="4"/>
      <c r="B355" s="4"/>
      <c r="C355" s="4"/>
      <c r="D355" s="4"/>
      <c r="E355" s="4"/>
      <c r="F355" s="4"/>
      <c r="G355" s="4"/>
      <c r="H355" s="4"/>
      <c r="I355" s="4"/>
      <c r="J355" s="4"/>
      <c r="K355" s="4"/>
      <c r="L355" s="4"/>
      <c r="M355" s="4"/>
      <c r="N355" s="4"/>
      <c r="O355" s="23"/>
      <c r="P355" s="24"/>
      <c r="Q355" s="24"/>
      <c r="R355" s="4"/>
      <c r="S355" s="4"/>
      <c r="T355" s="2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row>
    <row r="356" spans="1:49" ht="14.25" customHeight="1" x14ac:dyDescent="0.3">
      <c r="A356" s="4"/>
      <c r="B356" s="4"/>
      <c r="C356" s="4"/>
      <c r="D356" s="4"/>
      <c r="E356" s="4"/>
      <c r="F356" s="4"/>
      <c r="G356" s="4"/>
      <c r="H356" s="4"/>
      <c r="I356" s="4"/>
      <c r="J356" s="4"/>
      <c r="K356" s="4"/>
      <c r="L356" s="4"/>
      <c r="M356" s="4"/>
      <c r="N356" s="4"/>
      <c r="O356" s="23"/>
      <c r="P356" s="24"/>
      <c r="Q356" s="24"/>
      <c r="R356" s="4"/>
      <c r="S356" s="4"/>
      <c r="T356" s="2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row>
    <row r="357" spans="1:49" ht="14.25" customHeight="1" x14ac:dyDescent="0.3">
      <c r="A357" s="4"/>
      <c r="B357" s="4"/>
      <c r="C357" s="4"/>
      <c r="D357" s="4"/>
      <c r="E357" s="4"/>
      <c r="F357" s="4"/>
      <c r="G357" s="4"/>
      <c r="H357" s="4"/>
      <c r="I357" s="4"/>
      <c r="J357" s="4"/>
      <c r="K357" s="4"/>
      <c r="L357" s="4"/>
      <c r="M357" s="4"/>
      <c r="N357" s="4"/>
      <c r="O357" s="23"/>
      <c r="P357" s="24"/>
      <c r="Q357" s="24"/>
      <c r="R357" s="4"/>
      <c r="S357" s="4"/>
      <c r="T357" s="2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row>
    <row r="358" spans="1:49" ht="14.25" customHeight="1" x14ac:dyDescent="0.3">
      <c r="A358" s="4"/>
      <c r="B358" s="4"/>
      <c r="C358" s="4"/>
      <c r="D358" s="4"/>
      <c r="E358" s="4"/>
      <c r="F358" s="4"/>
      <c r="G358" s="4"/>
      <c r="H358" s="4"/>
      <c r="I358" s="4"/>
      <c r="J358" s="4"/>
      <c r="K358" s="4"/>
      <c r="L358" s="4"/>
      <c r="M358" s="4"/>
      <c r="N358" s="4"/>
      <c r="O358" s="23"/>
      <c r="P358" s="24"/>
      <c r="Q358" s="24"/>
      <c r="R358" s="4"/>
      <c r="S358" s="4"/>
      <c r="T358" s="2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row>
    <row r="359" spans="1:49" ht="14.25" customHeight="1" x14ac:dyDescent="0.3">
      <c r="A359" s="4"/>
      <c r="B359" s="4"/>
      <c r="C359" s="4"/>
      <c r="D359" s="4"/>
      <c r="E359" s="4"/>
      <c r="F359" s="4"/>
      <c r="G359" s="4"/>
      <c r="H359" s="4"/>
      <c r="I359" s="4"/>
      <c r="J359" s="4"/>
      <c r="K359" s="4"/>
      <c r="L359" s="4"/>
      <c r="M359" s="4"/>
      <c r="N359" s="4"/>
      <c r="O359" s="23"/>
      <c r="P359" s="24"/>
      <c r="Q359" s="24"/>
      <c r="R359" s="4"/>
      <c r="S359" s="4"/>
      <c r="T359" s="2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row>
    <row r="360" spans="1:49" ht="14.25" customHeight="1" x14ac:dyDescent="0.3">
      <c r="A360" s="4"/>
      <c r="B360" s="4"/>
      <c r="C360" s="4"/>
      <c r="D360" s="4"/>
      <c r="E360" s="4"/>
      <c r="F360" s="4"/>
      <c r="G360" s="4"/>
      <c r="H360" s="4"/>
      <c r="I360" s="4"/>
      <c r="J360" s="4"/>
      <c r="K360" s="4"/>
      <c r="L360" s="4"/>
      <c r="M360" s="4"/>
      <c r="N360" s="4"/>
      <c r="O360" s="23"/>
      <c r="P360" s="24"/>
      <c r="Q360" s="24"/>
      <c r="R360" s="4"/>
      <c r="S360" s="4"/>
      <c r="T360" s="2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row>
    <row r="361" spans="1:49" ht="14.25" customHeight="1" x14ac:dyDescent="0.3">
      <c r="A361" s="4"/>
      <c r="B361" s="4"/>
      <c r="C361" s="4"/>
      <c r="D361" s="4"/>
      <c r="E361" s="4"/>
      <c r="F361" s="4"/>
      <c r="G361" s="4"/>
      <c r="H361" s="4"/>
      <c r="I361" s="4"/>
      <c r="J361" s="4"/>
      <c r="K361" s="4"/>
      <c r="L361" s="4"/>
      <c r="M361" s="4"/>
      <c r="N361" s="4"/>
      <c r="O361" s="23"/>
      <c r="P361" s="24"/>
      <c r="Q361" s="24"/>
      <c r="R361" s="4"/>
      <c r="S361" s="4"/>
      <c r="T361" s="2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row>
    <row r="362" spans="1:49" ht="14.25" customHeight="1" x14ac:dyDescent="0.3">
      <c r="A362" s="4"/>
      <c r="B362" s="4"/>
      <c r="C362" s="4"/>
      <c r="D362" s="4"/>
      <c r="E362" s="4"/>
      <c r="F362" s="4"/>
      <c r="G362" s="4"/>
      <c r="H362" s="4"/>
      <c r="I362" s="4"/>
      <c r="J362" s="4"/>
      <c r="K362" s="4"/>
      <c r="L362" s="4"/>
      <c r="M362" s="4"/>
      <c r="N362" s="4"/>
      <c r="O362" s="23"/>
      <c r="P362" s="24"/>
      <c r="Q362" s="24"/>
      <c r="R362" s="4"/>
      <c r="S362" s="4"/>
      <c r="T362" s="2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row>
    <row r="363" spans="1:49" ht="14.25" customHeight="1" x14ac:dyDescent="0.3">
      <c r="A363" s="4"/>
      <c r="B363" s="4"/>
      <c r="C363" s="4"/>
      <c r="D363" s="4"/>
      <c r="E363" s="4"/>
      <c r="F363" s="4"/>
      <c r="G363" s="4"/>
      <c r="H363" s="4"/>
      <c r="I363" s="4"/>
      <c r="J363" s="4"/>
      <c r="K363" s="4"/>
      <c r="L363" s="4"/>
      <c r="M363" s="4"/>
      <c r="N363" s="4"/>
      <c r="O363" s="23"/>
      <c r="P363" s="24"/>
      <c r="Q363" s="24"/>
      <c r="R363" s="4"/>
      <c r="S363" s="4"/>
      <c r="T363" s="2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row>
    <row r="364" spans="1:49" ht="14.25" customHeight="1" x14ac:dyDescent="0.3">
      <c r="A364" s="4"/>
      <c r="B364" s="4"/>
      <c r="C364" s="4"/>
      <c r="D364" s="4"/>
      <c r="E364" s="4"/>
      <c r="F364" s="4"/>
      <c r="G364" s="4"/>
      <c r="H364" s="4"/>
      <c r="I364" s="4"/>
      <c r="J364" s="4"/>
      <c r="K364" s="4"/>
      <c r="L364" s="4"/>
      <c r="M364" s="4"/>
      <c r="N364" s="4"/>
      <c r="O364" s="23"/>
      <c r="P364" s="24"/>
      <c r="Q364" s="24"/>
      <c r="R364" s="4"/>
      <c r="S364" s="4"/>
      <c r="T364" s="2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row>
    <row r="365" spans="1:49" ht="14.25" customHeight="1" x14ac:dyDescent="0.3">
      <c r="A365" s="4"/>
      <c r="B365" s="4"/>
      <c r="C365" s="4"/>
      <c r="D365" s="4"/>
      <c r="E365" s="4"/>
      <c r="F365" s="4"/>
      <c r="G365" s="4"/>
      <c r="H365" s="4"/>
      <c r="I365" s="4"/>
      <c r="J365" s="4"/>
      <c r="K365" s="4"/>
      <c r="L365" s="4"/>
      <c r="M365" s="4"/>
      <c r="N365" s="4"/>
      <c r="O365" s="23"/>
      <c r="P365" s="24"/>
      <c r="Q365" s="24"/>
      <c r="R365" s="4"/>
      <c r="S365" s="4"/>
      <c r="T365" s="2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row>
    <row r="366" spans="1:49" ht="14.25" customHeight="1" x14ac:dyDescent="0.3">
      <c r="A366" s="4"/>
      <c r="B366" s="4"/>
      <c r="C366" s="4"/>
      <c r="D366" s="4"/>
      <c r="E366" s="4"/>
      <c r="F366" s="4"/>
      <c r="G366" s="4"/>
      <c r="H366" s="4"/>
      <c r="I366" s="4"/>
      <c r="J366" s="4"/>
      <c r="K366" s="4"/>
      <c r="L366" s="4"/>
      <c r="M366" s="4"/>
      <c r="N366" s="4"/>
      <c r="O366" s="23"/>
      <c r="P366" s="24"/>
      <c r="Q366" s="24"/>
      <c r="R366" s="4"/>
      <c r="S366" s="4"/>
      <c r="T366" s="2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row>
    <row r="367" spans="1:49" ht="14.25" customHeight="1" x14ac:dyDescent="0.3">
      <c r="A367" s="4"/>
      <c r="B367" s="4"/>
      <c r="C367" s="4"/>
      <c r="D367" s="4"/>
      <c r="E367" s="4"/>
      <c r="F367" s="4"/>
      <c r="G367" s="4"/>
      <c r="H367" s="4"/>
      <c r="I367" s="4"/>
      <c r="J367" s="4"/>
      <c r="K367" s="4"/>
      <c r="L367" s="4"/>
      <c r="M367" s="4"/>
      <c r="N367" s="4"/>
      <c r="O367" s="23"/>
      <c r="P367" s="24"/>
      <c r="Q367" s="24"/>
      <c r="R367" s="4"/>
      <c r="S367" s="4"/>
      <c r="T367" s="2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row>
    <row r="368" spans="1:49" ht="14.25" customHeight="1" x14ac:dyDescent="0.3">
      <c r="A368" s="4"/>
      <c r="B368" s="4"/>
      <c r="C368" s="4"/>
      <c r="D368" s="4"/>
      <c r="E368" s="4"/>
      <c r="F368" s="4"/>
      <c r="G368" s="4"/>
      <c r="H368" s="4"/>
      <c r="I368" s="4"/>
      <c r="J368" s="4"/>
      <c r="K368" s="4"/>
      <c r="L368" s="4"/>
      <c r="M368" s="4"/>
      <c r="N368" s="4"/>
      <c r="O368" s="23"/>
      <c r="P368" s="24"/>
      <c r="Q368" s="24"/>
      <c r="R368" s="4"/>
      <c r="S368" s="4"/>
      <c r="T368" s="2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row>
    <row r="369" spans="1:49" ht="14.25" customHeight="1" x14ac:dyDescent="0.3">
      <c r="A369" s="4"/>
      <c r="B369" s="4"/>
      <c r="C369" s="4"/>
      <c r="D369" s="4"/>
      <c r="E369" s="4"/>
      <c r="F369" s="4"/>
      <c r="G369" s="4"/>
      <c r="H369" s="4"/>
      <c r="I369" s="4"/>
      <c r="J369" s="4"/>
      <c r="K369" s="4"/>
      <c r="L369" s="4"/>
      <c r="M369" s="4"/>
      <c r="N369" s="4"/>
      <c r="O369" s="23"/>
      <c r="P369" s="24"/>
      <c r="Q369" s="24"/>
      <c r="R369" s="4"/>
      <c r="S369" s="4"/>
      <c r="T369" s="2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row>
    <row r="370" spans="1:49" ht="14.25" customHeight="1" x14ac:dyDescent="0.3">
      <c r="A370" s="4"/>
      <c r="B370" s="4"/>
      <c r="C370" s="4"/>
      <c r="D370" s="4"/>
      <c r="E370" s="4"/>
      <c r="F370" s="4"/>
      <c r="G370" s="4"/>
      <c r="H370" s="4"/>
      <c r="I370" s="4"/>
      <c r="J370" s="4"/>
      <c r="K370" s="4"/>
      <c r="L370" s="4"/>
      <c r="M370" s="4"/>
      <c r="N370" s="4"/>
      <c r="O370" s="23"/>
      <c r="P370" s="24"/>
      <c r="Q370" s="24"/>
      <c r="R370" s="4"/>
      <c r="S370" s="4"/>
      <c r="T370" s="2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row>
    <row r="371" spans="1:49" ht="14.25" customHeight="1" x14ac:dyDescent="0.3">
      <c r="A371" s="4"/>
      <c r="B371" s="4"/>
      <c r="C371" s="4"/>
      <c r="D371" s="4"/>
      <c r="E371" s="4"/>
      <c r="F371" s="4"/>
      <c r="G371" s="4"/>
      <c r="H371" s="4"/>
      <c r="I371" s="4"/>
      <c r="J371" s="4"/>
      <c r="K371" s="4"/>
      <c r="L371" s="4"/>
      <c r="M371" s="4"/>
      <c r="N371" s="4"/>
      <c r="O371" s="23"/>
      <c r="P371" s="24"/>
      <c r="Q371" s="24"/>
      <c r="R371" s="4"/>
      <c r="S371" s="4"/>
      <c r="T371" s="2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row>
    <row r="372" spans="1:49" ht="14.25" customHeight="1" x14ac:dyDescent="0.3">
      <c r="A372" s="4"/>
      <c r="B372" s="4"/>
      <c r="C372" s="4"/>
      <c r="D372" s="4"/>
      <c r="E372" s="4"/>
      <c r="F372" s="4"/>
      <c r="G372" s="4"/>
      <c r="H372" s="4"/>
      <c r="I372" s="4"/>
      <c r="J372" s="4"/>
      <c r="K372" s="4"/>
      <c r="L372" s="4"/>
      <c r="M372" s="4"/>
      <c r="N372" s="4"/>
      <c r="O372" s="23"/>
      <c r="P372" s="24"/>
      <c r="Q372" s="24"/>
      <c r="R372" s="4"/>
      <c r="S372" s="4"/>
      <c r="T372" s="2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row>
    <row r="373" spans="1:49" ht="14.25" customHeight="1" x14ac:dyDescent="0.3">
      <c r="A373" s="4"/>
      <c r="B373" s="4"/>
      <c r="C373" s="4"/>
      <c r="D373" s="4"/>
      <c r="E373" s="4"/>
      <c r="F373" s="4"/>
      <c r="G373" s="4"/>
      <c r="H373" s="4"/>
      <c r="I373" s="4"/>
      <c r="J373" s="4"/>
      <c r="K373" s="4"/>
      <c r="L373" s="4"/>
      <c r="M373" s="4"/>
      <c r="N373" s="4"/>
      <c r="O373" s="23"/>
      <c r="P373" s="24"/>
      <c r="Q373" s="24"/>
      <c r="R373" s="4"/>
      <c r="S373" s="4"/>
      <c r="T373" s="2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row>
    <row r="374" spans="1:49" ht="14.25" customHeight="1" x14ac:dyDescent="0.3">
      <c r="A374" s="4"/>
      <c r="B374" s="4"/>
      <c r="C374" s="4"/>
      <c r="D374" s="4"/>
      <c r="E374" s="4"/>
      <c r="F374" s="4"/>
      <c r="G374" s="4"/>
      <c r="H374" s="4"/>
      <c r="I374" s="4"/>
      <c r="J374" s="4"/>
      <c r="K374" s="4"/>
      <c r="L374" s="4"/>
      <c r="M374" s="4"/>
      <c r="N374" s="4"/>
      <c r="O374" s="23"/>
      <c r="P374" s="24"/>
      <c r="Q374" s="24"/>
      <c r="R374" s="4"/>
      <c r="S374" s="4"/>
      <c r="T374" s="2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row>
    <row r="375" spans="1:49" ht="14.25" customHeight="1" x14ac:dyDescent="0.3">
      <c r="A375" s="4"/>
      <c r="B375" s="4"/>
      <c r="C375" s="4"/>
      <c r="D375" s="4"/>
      <c r="E375" s="4"/>
      <c r="F375" s="4"/>
      <c r="G375" s="4"/>
      <c r="H375" s="4"/>
      <c r="I375" s="4"/>
      <c r="J375" s="4"/>
      <c r="K375" s="4"/>
      <c r="L375" s="4"/>
      <c r="M375" s="4"/>
      <c r="N375" s="4"/>
      <c r="O375" s="23"/>
      <c r="P375" s="24"/>
      <c r="Q375" s="24"/>
      <c r="R375" s="4"/>
      <c r="S375" s="4"/>
      <c r="T375" s="2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row>
    <row r="376" spans="1:49" ht="14.25" customHeight="1" x14ac:dyDescent="0.3">
      <c r="A376" s="4"/>
      <c r="B376" s="4"/>
      <c r="C376" s="4"/>
      <c r="D376" s="4"/>
      <c r="E376" s="4"/>
      <c r="F376" s="4"/>
      <c r="G376" s="4"/>
      <c r="H376" s="4"/>
      <c r="I376" s="4"/>
      <c r="J376" s="4"/>
      <c r="K376" s="4"/>
      <c r="L376" s="4"/>
      <c r="M376" s="4"/>
      <c r="N376" s="4"/>
      <c r="O376" s="23"/>
      <c r="P376" s="24"/>
      <c r="Q376" s="24"/>
      <c r="R376" s="4"/>
      <c r="S376" s="4"/>
      <c r="T376" s="2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row>
    <row r="377" spans="1:49" ht="14.25" customHeight="1" x14ac:dyDescent="0.3">
      <c r="A377" s="4"/>
      <c r="B377" s="4"/>
      <c r="C377" s="4"/>
      <c r="D377" s="4"/>
      <c r="E377" s="4"/>
      <c r="F377" s="4"/>
      <c r="G377" s="4"/>
      <c r="H377" s="4"/>
      <c r="I377" s="4"/>
      <c r="J377" s="4"/>
      <c r="K377" s="4"/>
      <c r="L377" s="4"/>
      <c r="M377" s="4"/>
      <c r="N377" s="4"/>
      <c r="O377" s="23"/>
      <c r="P377" s="24"/>
      <c r="Q377" s="24"/>
      <c r="R377" s="4"/>
      <c r="S377" s="4"/>
      <c r="T377" s="2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row>
    <row r="378" spans="1:49" ht="14.25" customHeight="1" x14ac:dyDescent="0.3">
      <c r="A378" s="4"/>
      <c r="B378" s="4"/>
      <c r="C378" s="4"/>
      <c r="D378" s="4"/>
      <c r="E378" s="4"/>
      <c r="F378" s="4"/>
      <c r="G378" s="4"/>
      <c r="H378" s="4"/>
      <c r="I378" s="4"/>
      <c r="J378" s="4"/>
      <c r="K378" s="4"/>
      <c r="L378" s="4"/>
      <c r="M378" s="4"/>
      <c r="N378" s="4"/>
      <c r="O378" s="23"/>
      <c r="P378" s="24"/>
      <c r="Q378" s="24"/>
      <c r="R378" s="4"/>
      <c r="S378" s="4"/>
      <c r="T378" s="2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row>
    <row r="379" spans="1:49" ht="14.25" customHeight="1" x14ac:dyDescent="0.3">
      <c r="A379" s="4"/>
      <c r="B379" s="4"/>
      <c r="C379" s="4"/>
      <c r="D379" s="4"/>
      <c r="E379" s="4"/>
      <c r="F379" s="4"/>
      <c r="G379" s="4"/>
      <c r="H379" s="4"/>
      <c r="I379" s="4"/>
      <c r="J379" s="4"/>
      <c r="K379" s="4"/>
      <c r="L379" s="4"/>
      <c r="M379" s="4"/>
      <c r="N379" s="4"/>
      <c r="O379" s="23"/>
      <c r="P379" s="24"/>
      <c r="Q379" s="24"/>
      <c r="R379" s="4"/>
      <c r="S379" s="4"/>
      <c r="T379" s="2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row>
    <row r="380" spans="1:49" ht="14.25" customHeight="1" x14ac:dyDescent="0.3">
      <c r="A380" s="4"/>
      <c r="B380" s="4"/>
      <c r="C380" s="4"/>
      <c r="D380" s="4"/>
      <c r="E380" s="4"/>
      <c r="F380" s="4"/>
      <c r="G380" s="4"/>
      <c r="H380" s="4"/>
      <c r="I380" s="4"/>
      <c r="J380" s="4"/>
      <c r="K380" s="4"/>
      <c r="L380" s="4"/>
      <c r="M380" s="4"/>
      <c r="N380" s="4"/>
      <c r="O380" s="23"/>
      <c r="P380" s="24"/>
      <c r="Q380" s="24"/>
      <c r="R380" s="4"/>
      <c r="S380" s="4"/>
      <c r="T380" s="2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row>
    <row r="381" spans="1:49" ht="14.25" customHeight="1" x14ac:dyDescent="0.3">
      <c r="A381" s="4"/>
      <c r="B381" s="4"/>
      <c r="C381" s="4"/>
      <c r="D381" s="4"/>
      <c r="E381" s="4"/>
      <c r="F381" s="4"/>
      <c r="G381" s="4"/>
      <c r="H381" s="4"/>
      <c r="I381" s="4"/>
      <c r="J381" s="4"/>
      <c r="K381" s="4"/>
      <c r="L381" s="4"/>
      <c r="M381" s="4"/>
      <c r="N381" s="4"/>
      <c r="O381" s="23"/>
      <c r="P381" s="24"/>
      <c r="Q381" s="24"/>
      <c r="R381" s="4"/>
      <c r="S381" s="4"/>
      <c r="T381" s="2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row>
    <row r="382" spans="1:49" ht="14.25" customHeight="1" x14ac:dyDescent="0.3">
      <c r="A382" s="4"/>
      <c r="B382" s="4"/>
      <c r="C382" s="4"/>
      <c r="D382" s="4"/>
      <c r="E382" s="4"/>
      <c r="F382" s="4"/>
      <c r="G382" s="4"/>
      <c r="H382" s="4"/>
      <c r="I382" s="4"/>
      <c r="J382" s="4"/>
      <c r="K382" s="4"/>
      <c r="L382" s="4"/>
      <c r="M382" s="4"/>
      <c r="N382" s="4"/>
      <c r="O382" s="23"/>
      <c r="P382" s="24"/>
      <c r="Q382" s="24"/>
      <c r="R382" s="4"/>
      <c r="S382" s="4"/>
      <c r="T382" s="2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row>
    <row r="383" spans="1:49" ht="14.25" customHeight="1" x14ac:dyDescent="0.3">
      <c r="A383" s="4"/>
      <c r="B383" s="4"/>
      <c r="C383" s="4"/>
      <c r="D383" s="4"/>
      <c r="E383" s="4"/>
      <c r="F383" s="4"/>
      <c r="G383" s="4"/>
      <c r="H383" s="4"/>
      <c r="I383" s="4"/>
      <c r="J383" s="4"/>
      <c r="K383" s="4"/>
      <c r="L383" s="4"/>
      <c r="M383" s="4"/>
      <c r="N383" s="4"/>
      <c r="O383" s="23"/>
      <c r="P383" s="24"/>
      <c r="Q383" s="24"/>
      <c r="R383" s="4"/>
      <c r="S383" s="4"/>
      <c r="T383" s="2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row>
    <row r="384" spans="1:49" ht="14.25" customHeight="1" x14ac:dyDescent="0.3">
      <c r="A384" s="4"/>
      <c r="B384" s="4"/>
      <c r="C384" s="4"/>
      <c r="D384" s="4"/>
      <c r="E384" s="4"/>
      <c r="F384" s="4"/>
      <c r="G384" s="4"/>
      <c r="H384" s="4"/>
      <c r="I384" s="4"/>
      <c r="J384" s="4"/>
      <c r="K384" s="4"/>
      <c r="L384" s="4"/>
      <c r="M384" s="4"/>
      <c r="N384" s="4"/>
      <c r="O384" s="23"/>
      <c r="P384" s="24"/>
      <c r="Q384" s="24"/>
      <c r="R384" s="4"/>
      <c r="S384" s="4"/>
      <c r="T384" s="2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row>
    <row r="385" spans="1:49" ht="14.25" customHeight="1" x14ac:dyDescent="0.3">
      <c r="A385" s="4"/>
      <c r="B385" s="4"/>
      <c r="C385" s="4"/>
      <c r="D385" s="4"/>
      <c r="E385" s="4"/>
      <c r="F385" s="4"/>
      <c r="G385" s="4"/>
      <c r="H385" s="4"/>
      <c r="I385" s="4"/>
      <c r="J385" s="4"/>
      <c r="K385" s="4"/>
      <c r="L385" s="4"/>
      <c r="M385" s="4"/>
      <c r="N385" s="4"/>
      <c r="O385" s="23"/>
      <c r="P385" s="24"/>
      <c r="Q385" s="24"/>
      <c r="R385" s="4"/>
      <c r="S385" s="4"/>
      <c r="T385" s="2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row>
    <row r="386" spans="1:49" ht="14.25" customHeight="1" x14ac:dyDescent="0.3">
      <c r="A386" s="4"/>
      <c r="B386" s="4"/>
      <c r="C386" s="4"/>
      <c r="D386" s="4"/>
      <c r="E386" s="4"/>
      <c r="F386" s="4"/>
      <c r="G386" s="4"/>
      <c r="H386" s="4"/>
      <c r="I386" s="4"/>
      <c r="J386" s="4"/>
      <c r="K386" s="4"/>
      <c r="L386" s="4"/>
      <c r="M386" s="4"/>
      <c r="N386" s="4"/>
      <c r="O386" s="23"/>
      <c r="P386" s="24"/>
      <c r="Q386" s="24"/>
      <c r="R386" s="4"/>
      <c r="S386" s="4"/>
      <c r="T386" s="2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row>
    <row r="387" spans="1:49" ht="14.25" customHeight="1" x14ac:dyDescent="0.3">
      <c r="A387" s="4"/>
      <c r="B387" s="4"/>
      <c r="C387" s="4"/>
      <c r="D387" s="4"/>
      <c r="E387" s="4"/>
      <c r="F387" s="4"/>
      <c r="G387" s="4"/>
      <c r="H387" s="4"/>
      <c r="I387" s="4"/>
      <c r="J387" s="4"/>
      <c r="K387" s="4"/>
      <c r="L387" s="4"/>
      <c r="M387" s="4"/>
      <c r="N387" s="4"/>
      <c r="O387" s="23"/>
      <c r="P387" s="24"/>
      <c r="Q387" s="24"/>
      <c r="R387" s="4"/>
      <c r="S387" s="4"/>
      <c r="T387" s="2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row>
    <row r="388" spans="1:49" ht="14.25" customHeight="1" x14ac:dyDescent="0.3">
      <c r="A388" s="4"/>
      <c r="B388" s="4"/>
      <c r="C388" s="4"/>
      <c r="D388" s="4"/>
      <c r="E388" s="4"/>
      <c r="F388" s="4"/>
      <c r="G388" s="4"/>
      <c r="H388" s="4"/>
      <c r="I388" s="4"/>
      <c r="J388" s="4"/>
      <c r="K388" s="4"/>
      <c r="L388" s="4"/>
      <c r="M388" s="4"/>
      <c r="N388" s="4"/>
      <c r="O388" s="23"/>
      <c r="P388" s="24"/>
      <c r="Q388" s="24"/>
      <c r="R388" s="4"/>
      <c r="S388" s="4"/>
      <c r="T388" s="2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row>
    <row r="389" spans="1:49" ht="14.25" customHeight="1" x14ac:dyDescent="0.3">
      <c r="A389" s="4"/>
      <c r="B389" s="4"/>
      <c r="C389" s="4"/>
      <c r="D389" s="4"/>
      <c r="E389" s="4"/>
      <c r="F389" s="4"/>
      <c r="G389" s="4"/>
      <c r="H389" s="4"/>
      <c r="I389" s="4"/>
      <c r="J389" s="4"/>
      <c r="K389" s="4"/>
      <c r="L389" s="4"/>
      <c r="M389" s="4"/>
      <c r="N389" s="4"/>
      <c r="O389" s="23"/>
      <c r="P389" s="24"/>
      <c r="Q389" s="24"/>
      <c r="R389" s="4"/>
      <c r="S389" s="4"/>
      <c r="T389" s="2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row>
    <row r="390" spans="1:49" ht="14.25" customHeight="1" x14ac:dyDescent="0.3">
      <c r="A390" s="4"/>
      <c r="B390" s="4"/>
      <c r="C390" s="4"/>
      <c r="D390" s="4"/>
      <c r="E390" s="4"/>
      <c r="F390" s="4"/>
      <c r="G390" s="4"/>
      <c r="H390" s="4"/>
      <c r="I390" s="4"/>
      <c r="J390" s="4"/>
      <c r="K390" s="4"/>
      <c r="L390" s="4"/>
      <c r="M390" s="4"/>
      <c r="N390" s="4"/>
      <c r="O390" s="23"/>
      <c r="P390" s="24"/>
      <c r="Q390" s="24"/>
      <c r="R390" s="4"/>
      <c r="S390" s="4"/>
      <c r="T390" s="2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row>
    <row r="391" spans="1:49" ht="14.25" customHeight="1" x14ac:dyDescent="0.3">
      <c r="A391" s="4"/>
      <c r="B391" s="4"/>
      <c r="C391" s="4"/>
      <c r="D391" s="4"/>
      <c r="E391" s="4"/>
      <c r="F391" s="4"/>
      <c r="G391" s="4"/>
      <c r="H391" s="4"/>
      <c r="I391" s="4"/>
      <c r="J391" s="4"/>
      <c r="K391" s="4"/>
      <c r="L391" s="4"/>
      <c r="M391" s="4"/>
      <c r="N391" s="4"/>
      <c r="O391" s="23"/>
      <c r="P391" s="24"/>
      <c r="Q391" s="24"/>
      <c r="R391" s="4"/>
      <c r="S391" s="4"/>
      <c r="T391" s="2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row>
    <row r="392" spans="1:49" ht="14.25" customHeight="1" x14ac:dyDescent="0.3">
      <c r="A392" s="4"/>
      <c r="B392" s="4"/>
      <c r="C392" s="4"/>
      <c r="D392" s="4"/>
      <c r="E392" s="4"/>
      <c r="F392" s="4"/>
      <c r="G392" s="4"/>
      <c r="H392" s="4"/>
      <c r="I392" s="4"/>
      <c r="J392" s="4"/>
      <c r="K392" s="4"/>
      <c r="L392" s="4"/>
      <c r="M392" s="4"/>
      <c r="N392" s="4"/>
      <c r="O392" s="23"/>
      <c r="P392" s="24"/>
      <c r="Q392" s="24"/>
      <c r="R392" s="4"/>
      <c r="S392" s="4"/>
      <c r="T392" s="2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row>
    <row r="393" spans="1:49" ht="14.25" customHeight="1" x14ac:dyDescent="0.3">
      <c r="A393" s="4"/>
      <c r="B393" s="4"/>
      <c r="C393" s="4"/>
      <c r="D393" s="4"/>
      <c r="E393" s="4"/>
      <c r="F393" s="4"/>
      <c r="G393" s="4"/>
      <c r="H393" s="4"/>
      <c r="I393" s="4"/>
      <c r="J393" s="4"/>
      <c r="K393" s="4"/>
      <c r="L393" s="4"/>
      <c r="M393" s="4"/>
      <c r="N393" s="4"/>
      <c r="O393" s="23"/>
      <c r="P393" s="24"/>
      <c r="Q393" s="24"/>
      <c r="R393" s="4"/>
      <c r="S393" s="4"/>
      <c r="T393" s="2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row>
    <row r="394" spans="1:49" ht="14.25" customHeight="1" x14ac:dyDescent="0.3">
      <c r="A394" s="4"/>
      <c r="B394" s="4"/>
      <c r="C394" s="4"/>
      <c r="D394" s="4"/>
      <c r="E394" s="4"/>
      <c r="F394" s="4"/>
      <c r="G394" s="4"/>
      <c r="H394" s="4"/>
      <c r="I394" s="4"/>
      <c r="J394" s="4"/>
      <c r="K394" s="4"/>
      <c r="L394" s="4"/>
      <c r="M394" s="4"/>
      <c r="N394" s="4"/>
      <c r="O394" s="23"/>
      <c r="P394" s="24"/>
      <c r="Q394" s="24"/>
      <c r="R394" s="4"/>
      <c r="S394" s="4"/>
      <c r="T394" s="2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row>
    <row r="395" spans="1:49" ht="14.25" customHeight="1" x14ac:dyDescent="0.3">
      <c r="A395" s="4"/>
      <c r="B395" s="4"/>
      <c r="C395" s="4"/>
      <c r="D395" s="4"/>
      <c r="E395" s="4"/>
      <c r="F395" s="4"/>
      <c r="G395" s="4"/>
      <c r="H395" s="4"/>
      <c r="I395" s="4"/>
      <c r="J395" s="4"/>
      <c r="K395" s="4"/>
      <c r="L395" s="4"/>
      <c r="M395" s="4"/>
      <c r="N395" s="4"/>
      <c r="O395" s="23"/>
      <c r="P395" s="24"/>
      <c r="Q395" s="24"/>
      <c r="R395" s="4"/>
      <c r="S395" s="4"/>
      <c r="T395" s="2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row>
    <row r="396" spans="1:49" ht="14.25" customHeight="1" x14ac:dyDescent="0.3">
      <c r="A396" s="4"/>
      <c r="B396" s="4"/>
      <c r="C396" s="4"/>
      <c r="D396" s="4"/>
      <c r="E396" s="4"/>
      <c r="F396" s="4"/>
      <c r="G396" s="4"/>
      <c r="H396" s="4"/>
      <c r="I396" s="4"/>
      <c r="J396" s="4"/>
      <c r="K396" s="4"/>
      <c r="L396" s="4"/>
      <c r="M396" s="4"/>
      <c r="N396" s="4"/>
      <c r="O396" s="23"/>
      <c r="P396" s="24"/>
      <c r="Q396" s="24"/>
      <c r="R396" s="4"/>
      <c r="S396" s="4"/>
      <c r="T396" s="2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row>
    <row r="397" spans="1:49" ht="14.25" customHeight="1" x14ac:dyDescent="0.3">
      <c r="A397" s="4"/>
      <c r="B397" s="4"/>
      <c r="C397" s="4"/>
      <c r="D397" s="4"/>
      <c r="E397" s="4"/>
      <c r="F397" s="4"/>
      <c r="G397" s="4"/>
      <c r="H397" s="4"/>
      <c r="I397" s="4"/>
      <c r="J397" s="4"/>
      <c r="K397" s="4"/>
      <c r="L397" s="4"/>
      <c r="M397" s="4"/>
      <c r="N397" s="4"/>
      <c r="O397" s="23"/>
      <c r="P397" s="24"/>
      <c r="Q397" s="24"/>
      <c r="R397" s="4"/>
      <c r="S397" s="4"/>
      <c r="T397" s="2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row>
    <row r="398" spans="1:49" ht="14.25" customHeight="1" x14ac:dyDescent="0.3">
      <c r="A398" s="4"/>
      <c r="B398" s="4"/>
      <c r="C398" s="4"/>
      <c r="D398" s="4"/>
      <c r="E398" s="4"/>
      <c r="F398" s="4"/>
      <c r="G398" s="4"/>
      <c r="H398" s="4"/>
      <c r="I398" s="4"/>
      <c r="J398" s="4"/>
      <c r="K398" s="4"/>
      <c r="L398" s="4"/>
      <c r="M398" s="4"/>
      <c r="N398" s="4"/>
      <c r="O398" s="23"/>
      <c r="P398" s="24"/>
      <c r="Q398" s="24"/>
      <c r="R398" s="4"/>
      <c r="S398" s="4"/>
      <c r="T398" s="2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row>
    <row r="399" spans="1:49" ht="14.25" customHeight="1" x14ac:dyDescent="0.3">
      <c r="A399" s="4"/>
      <c r="B399" s="4"/>
      <c r="C399" s="4"/>
      <c r="D399" s="4"/>
      <c r="E399" s="4"/>
      <c r="F399" s="4"/>
      <c r="G399" s="4"/>
      <c r="H399" s="4"/>
      <c r="I399" s="4"/>
      <c r="J399" s="4"/>
      <c r="K399" s="4"/>
      <c r="L399" s="4"/>
      <c r="M399" s="4"/>
      <c r="N399" s="4"/>
      <c r="O399" s="23"/>
      <c r="P399" s="24"/>
      <c r="Q399" s="24"/>
      <c r="R399" s="4"/>
      <c r="S399" s="4"/>
      <c r="T399" s="2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row>
    <row r="400" spans="1:49" ht="14.25" customHeight="1" x14ac:dyDescent="0.3">
      <c r="A400" s="4"/>
      <c r="B400" s="4"/>
      <c r="C400" s="4"/>
      <c r="D400" s="4"/>
      <c r="E400" s="4"/>
      <c r="F400" s="4"/>
      <c r="G400" s="4"/>
      <c r="H400" s="4"/>
      <c r="I400" s="4"/>
      <c r="J400" s="4"/>
      <c r="K400" s="4"/>
      <c r="L400" s="4"/>
      <c r="M400" s="4"/>
      <c r="N400" s="4"/>
      <c r="O400" s="23"/>
      <c r="P400" s="24"/>
      <c r="Q400" s="24"/>
      <c r="R400" s="4"/>
      <c r="S400" s="4"/>
      <c r="T400" s="2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row>
    <row r="401" spans="1:49" ht="14.25" customHeight="1" x14ac:dyDescent="0.3">
      <c r="A401" s="4"/>
      <c r="B401" s="4"/>
      <c r="C401" s="4"/>
      <c r="D401" s="4"/>
      <c r="E401" s="4"/>
      <c r="F401" s="4"/>
      <c r="G401" s="4"/>
      <c r="H401" s="4"/>
      <c r="I401" s="4"/>
      <c r="J401" s="4"/>
      <c r="K401" s="4"/>
      <c r="L401" s="4"/>
      <c r="M401" s="4"/>
      <c r="N401" s="4"/>
      <c r="O401" s="23"/>
      <c r="P401" s="24"/>
      <c r="Q401" s="24"/>
      <c r="R401" s="4"/>
      <c r="S401" s="4"/>
      <c r="T401" s="2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row>
    <row r="402" spans="1:49" ht="14.25" customHeight="1" x14ac:dyDescent="0.3">
      <c r="A402" s="4"/>
      <c r="B402" s="4"/>
      <c r="C402" s="4"/>
      <c r="D402" s="4"/>
      <c r="E402" s="4"/>
      <c r="F402" s="4"/>
      <c r="G402" s="4"/>
      <c r="H402" s="4"/>
      <c r="I402" s="4"/>
      <c r="J402" s="4"/>
      <c r="K402" s="4"/>
      <c r="L402" s="4"/>
      <c r="M402" s="4"/>
      <c r="N402" s="4"/>
      <c r="O402" s="23"/>
      <c r="P402" s="24"/>
      <c r="Q402" s="24"/>
      <c r="R402" s="4"/>
      <c r="S402" s="4"/>
      <c r="T402" s="2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row>
    <row r="403" spans="1:49" ht="14.25" customHeight="1" x14ac:dyDescent="0.3">
      <c r="A403" s="4"/>
      <c r="B403" s="4"/>
      <c r="C403" s="4"/>
      <c r="D403" s="4"/>
      <c r="E403" s="4"/>
      <c r="F403" s="4"/>
      <c r="G403" s="4"/>
      <c r="H403" s="4"/>
      <c r="I403" s="4"/>
      <c r="J403" s="4"/>
      <c r="K403" s="4"/>
      <c r="L403" s="4"/>
      <c r="M403" s="4"/>
      <c r="N403" s="4"/>
      <c r="O403" s="23"/>
      <c r="P403" s="24"/>
      <c r="Q403" s="24"/>
      <c r="R403" s="4"/>
      <c r="S403" s="4"/>
      <c r="T403" s="2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row>
    <row r="404" spans="1:49" ht="14.25" customHeight="1" x14ac:dyDescent="0.3">
      <c r="A404" s="4"/>
      <c r="B404" s="4"/>
      <c r="C404" s="4"/>
      <c r="D404" s="4"/>
      <c r="E404" s="4"/>
      <c r="F404" s="4"/>
      <c r="G404" s="4"/>
      <c r="H404" s="4"/>
      <c r="I404" s="4"/>
      <c r="J404" s="4"/>
      <c r="K404" s="4"/>
      <c r="L404" s="4"/>
      <c r="M404" s="4"/>
      <c r="N404" s="4"/>
      <c r="O404" s="23"/>
      <c r="P404" s="24"/>
      <c r="Q404" s="24"/>
      <c r="R404" s="4"/>
      <c r="S404" s="4"/>
      <c r="T404" s="2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row>
    <row r="405" spans="1:49" ht="14.25" customHeight="1" x14ac:dyDescent="0.3">
      <c r="A405" s="4"/>
      <c r="B405" s="4"/>
      <c r="C405" s="4"/>
      <c r="D405" s="4"/>
      <c r="E405" s="4"/>
      <c r="F405" s="4"/>
      <c r="G405" s="4"/>
      <c r="H405" s="4"/>
      <c r="I405" s="4"/>
      <c r="J405" s="4"/>
      <c r="K405" s="4"/>
      <c r="L405" s="4"/>
      <c r="M405" s="4"/>
      <c r="N405" s="4"/>
      <c r="O405" s="23"/>
      <c r="P405" s="24"/>
      <c r="Q405" s="24"/>
      <c r="R405" s="4"/>
      <c r="S405" s="4"/>
      <c r="T405" s="2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row>
    <row r="406" spans="1:49" ht="14.25" customHeight="1" x14ac:dyDescent="0.3">
      <c r="A406" s="4"/>
      <c r="B406" s="4"/>
      <c r="C406" s="4"/>
      <c r="D406" s="4"/>
      <c r="E406" s="4"/>
      <c r="F406" s="4"/>
      <c r="G406" s="4"/>
      <c r="H406" s="4"/>
      <c r="I406" s="4"/>
      <c r="J406" s="4"/>
      <c r="K406" s="4"/>
      <c r="L406" s="4"/>
      <c r="M406" s="4"/>
      <c r="N406" s="4"/>
      <c r="O406" s="23"/>
      <c r="P406" s="24"/>
      <c r="Q406" s="24"/>
      <c r="R406" s="4"/>
      <c r="S406" s="4"/>
      <c r="T406" s="2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row>
    <row r="407" spans="1:49" ht="14.25" customHeight="1" x14ac:dyDescent="0.3">
      <c r="A407" s="4"/>
      <c r="B407" s="4"/>
      <c r="C407" s="4"/>
      <c r="D407" s="4"/>
      <c r="E407" s="4"/>
      <c r="F407" s="4"/>
      <c r="G407" s="4"/>
      <c r="H407" s="4"/>
      <c r="I407" s="4"/>
      <c r="J407" s="4"/>
      <c r="K407" s="4"/>
      <c r="L407" s="4"/>
      <c r="M407" s="4"/>
      <c r="N407" s="4"/>
      <c r="O407" s="23"/>
      <c r="P407" s="24"/>
      <c r="Q407" s="24"/>
      <c r="R407" s="4"/>
      <c r="S407" s="4"/>
      <c r="T407" s="2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row>
    <row r="408" spans="1:49" ht="14.25" customHeight="1" x14ac:dyDescent="0.3">
      <c r="A408" s="4"/>
      <c r="B408" s="4"/>
      <c r="C408" s="4"/>
      <c r="D408" s="4"/>
      <c r="E408" s="4"/>
      <c r="F408" s="4"/>
      <c r="G408" s="4"/>
      <c r="H408" s="4"/>
      <c r="I408" s="4"/>
      <c r="J408" s="4"/>
      <c r="K408" s="4"/>
      <c r="L408" s="4"/>
      <c r="M408" s="4"/>
      <c r="N408" s="4"/>
      <c r="O408" s="23"/>
      <c r="P408" s="24"/>
      <c r="Q408" s="24"/>
      <c r="R408" s="4"/>
      <c r="S408" s="4"/>
      <c r="T408" s="2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row>
    <row r="409" spans="1:49" ht="14.25" customHeight="1" x14ac:dyDescent="0.3">
      <c r="A409" s="4"/>
      <c r="B409" s="4"/>
      <c r="C409" s="4"/>
      <c r="D409" s="4"/>
      <c r="E409" s="4"/>
      <c r="F409" s="4"/>
      <c r="G409" s="4"/>
      <c r="H409" s="4"/>
      <c r="I409" s="4"/>
      <c r="J409" s="4"/>
      <c r="K409" s="4"/>
      <c r="L409" s="4"/>
      <c r="M409" s="4"/>
      <c r="N409" s="4"/>
      <c r="O409" s="23"/>
      <c r="P409" s="24"/>
      <c r="Q409" s="24"/>
      <c r="R409" s="4"/>
      <c r="S409" s="4"/>
      <c r="T409" s="2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row>
    <row r="410" spans="1:49" ht="14.25" customHeight="1" x14ac:dyDescent="0.3">
      <c r="A410" s="4"/>
      <c r="B410" s="4"/>
      <c r="C410" s="4"/>
      <c r="D410" s="4"/>
      <c r="E410" s="4"/>
      <c r="F410" s="4"/>
      <c r="G410" s="4"/>
      <c r="H410" s="4"/>
      <c r="I410" s="4"/>
      <c r="J410" s="4"/>
      <c r="K410" s="4"/>
      <c r="L410" s="4"/>
      <c r="M410" s="4"/>
      <c r="N410" s="4"/>
      <c r="O410" s="23"/>
      <c r="P410" s="24"/>
      <c r="Q410" s="24"/>
      <c r="R410" s="4"/>
      <c r="S410" s="4"/>
      <c r="T410" s="2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row>
    <row r="411" spans="1:49" ht="14.25" customHeight="1" x14ac:dyDescent="0.3">
      <c r="A411" s="4"/>
      <c r="B411" s="4"/>
      <c r="C411" s="4"/>
      <c r="D411" s="4"/>
      <c r="E411" s="4"/>
      <c r="F411" s="4"/>
      <c r="G411" s="4"/>
      <c r="H411" s="4"/>
      <c r="I411" s="4"/>
      <c r="J411" s="4"/>
      <c r="K411" s="4"/>
      <c r="L411" s="4"/>
      <c r="M411" s="4"/>
      <c r="N411" s="4"/>
      <c r="O411" s="23"/>
      <c r="P411" s="24"/>
      <c r="Q411" s="24"/>
      <c r="R411" s="4"/>
      <c r="S411" s="4"/>
      <c r="T411" s="2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row>
    <row r="412" spans="1:49" ht="14.25" customHeight="1" x14ac:dyDescent="0.3">
      <c r="A412" s="4"/>
      <c r="B412" s="4"/>
      <c r="C412" s="4"/>
      <c r="D412" s="4"/>
      <c r="E412" s="4"/>
      <c r="F412" s="4"/>
      <c r="G412" s="4"/>
      <c r="H412" s="4"/>
      <c r="I412" s="4"/>
      <c r="J412" s="4"/>
      <c r="K412" s="4"/>
      <c r="L412" s="4"/>
      <c r="M412" s="4"/>
      <c r="N412" s="4"/>
      <c r="O412" s="23"/>
      <c r="P412" s="24"/>
      <c r="Q412" s="24"/>
      <c r="R412" s="4"/>
      <c r="S412" s="4"/>
      <c r="T412" s="2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row>
    <row r="413" spans="1:49" ht="14.25" customHeight="1" x14ac:dyDescent="0.3">
      <c r="A413" s="4"/>
      <c r="B413" s="4"/>
      <c r="C413" s="4"/>
      <c r="D413" s="4"/>
      <c r="E413" s="4"/>
      <c r="F413" s="4"/>
      <c r="G413" s="4"/>
      <c r="H413" s="4"/>
      <c r="I413" s="4"/>
      <c r="J413" s="4"/>
      <c r="K413" s="4"/>
      <c r="L413" s="4"/>
      <c r="M413" s="4"/>
      <c r="N413" s="4"/>
      <c r="O413" s="23"/>
      <c r="P413" s="24"/>
      <c r="Q413" s="24"/>
      <c r="R413" s="4"/>
      <c r="S413" s="4"/>
      <c r="T413" s="2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row>
    <row r="414" spans="1:49" ht="14.25" customHeight="1" x14ac:dyDescent="0.3">
      <c r="A414" s="4"/>
      <c r="B414" s="4"/>
      <c r="C414" s="4"/>
      <c r="D414" s="4"/>
      <c r="E414" s="4"/>
      <c r="F414" s="4"/>
      <c r="G414" s="4"/>
      <c r="H414" s="4"/>
      <c r="I414" s="4"/>
      <c r="J414" s="4"/>
      <c r="K414" s="4"/>
      <c r="L414" s="4"/>
      <c r="M414" s="4"/>
      <c r="N414" s="4"/>
      <c r="O414" s="23"/>
      <c r="P414" s="24"/>
      <c r="Q414" s="24"/>
      <c r="R414" s="4"/>
      <c r="S414" s="4"/>
      <c r="T414" s="2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row>
    <row r="415" spans="1:49" ht="14.25" customHeight="1" x14ac:dyDescent="0.3">
      <c r="A415" s="4"/>
      <c r="B415" s="4"/>
      <c r="C415" s="4"/>
      <c r="D415" s="4"/>
      <c r="E415" s="4"/>
      <c r="F415" s="4"/>
      <c r="G415" s="4"/>
      <c r="H415" s="4"/>
      <c r="I415" s="4"/>
      <c r="J415" s="4"/>
      <c r="K415" s="4"/>
      <c r="L415" s="4"/>
      <c r="M415" s="4"/>
      <c r="N415" s="4"/>
      <c r="O415" s="23"/>
      <c r="P415" s="24"/>
      <c r="Q415" s="24"/>
      <c r="R415" s="4"/>
      <c r="S415" s="4"/>
      <c r="T415" s="2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row>
    <row r="416" spans="1:49" ht="14.25" customHeight="1" x14ac:dyDescent="0.3">
      <c r="A416" s="4"/>
      <c r="B416" s="4"/>
      <c r="C416" s="4"/>
      <c r="D416" s="4"/>
      <c r="E416" s="4"/>
      <c r="F416" s="4"/>
      <c r="G416" s="4"/>
      <c r="H416" s="4"/>
      <c r="I416" s="4"/>
      <c r="J416" s="4"/>
      <c r="K416" s="4"/>
      <c r="L416" s="4"/>
      <c r="M416" s="4"/>
      <c r="N416" s="4"/>
      <c r="O416" s="23"/>
      <c r="P416" s="24"/>
      <c r="Q416" s="24"/>
      <c r="R416" s="4"/>
      <c r="S416" s="4"/>
      <c r="T416" s="2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row>
    <row r="417" spans="1:49" ht="14.25" customHeight="1" x14ac:dyDescent="0.3">
      <c r="A417" s="4"/>
      <c r="B417" s="4"/>
      <c r="C417" s="4"/>
      <c r="D417" s="4"/>
      <c r="E417" s="4"/>
      <c r="F417" s="4"/>
      <c r="G417" s="4"/>
      <c r="H417" s="4"/>
      <c r="I417" s="4"/>
      <c r="J417" s="4"/>
      <c r="K417" s="4"/>
      <c r="L417" s="4"/>
      <c r="M417" s="4"/>
      <c r="N417" s="4"/>
      <c r="O417" s="23"/>
      <c r="P417" s="24"/>
      <c r="Q417" s="24"/>
      <c r="R417" s="4"/>
      <c r="S417" s="4"/>
      <c r="T417" s="2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row>
    <row r="418" spans="1:49" ht="14.25" customHeight="1" x14ac:dyDescent="0.3">
      <c r="A418" s="4"/>
      <c r="B418" s="4"/>
      <c r="C418" s="4"/>
      <c r="D418" s="4"/>
      <c r="E418" s="4"/>
      <c r="F418" s="4"/>
      <c r="G418" s="4"/>
      <c r="H418" s="4"/>
      <c r="I418" s="4"/>
      <c r="J418" s="4"/>
      <c r="K418" s="4"/>
      <c r="L418" s="4"/>
      <c r="M418" s="4"/>
      <c r="N418" s="4"/>
      <c r="O418" s="23"/>
      <c r="P418" s="24"/>
      <c r="Q418" s="24"/>
      <c r="R418" s="4"/>
      <c r="S418" s="4"/>
      <c r="T418" s="2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row>
    <row r="419" spans="1:49" ht="14.25" customHeight="1" x14ac:dyDescent="0.3">
      <c r="A419" s="4"/>
      <c r="B419" s="4"/>
      <c r="C419" s="4"/>
      <c r="D419" s="4"/>
      <c r="E419" s="4"/>
      <c r="F419" s="4"/>
      <c r="G419" s="4"/>
      <c r="H419" s="4"/>
      <c r="I419" s="4"/>
      <c r="J419" s="4"/>
      <c r="K419" s="4"/>
      <c r="L419" s="4"/>
      <c r="M419" s="4"/>
      <c r="N419" s="4"/>
      <c r="O419" s="23"/>
      <c r="P419" s="24"/>
      <c r="Q419" s="24"/>
      <c r="R419" s="4"/>
      <c r="S419" s="4"/>
      <c r="T419" s="2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row>
    <row r="420" spans="1:49" ht="14.25" customHeight="1" x14ac:dyDescent="0.3">
      <c r="A420" s="4"/>
      <c r="B420" s="4"/>
      <c r="C420" s="4"/>
      <c r="D420" s="4"/>
      <c r="E420" s="4"/>
      <c r="F420" s="4"/>
      <c r="G420" s="4"/>
      <c r="H420" s="4"/>
      <c r="I420" s="4"/>
      <c r="J420" s="4"/>
      <c r="K420" s="4"/>
      <c r="L420" s="4"/>
      <c r="M420" s="4"/>
      <c r="N420" s="4"/>
      <c r="O420" s="23"/>
      <c r="P420" s="24"/>
      <c r="Q420" s="24"/>
      <c r="R420" s="4"/>
      <c r="S420" s="4"/>
      <c r="T420" s="2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row>
    <row r="421" spans="1:49" ht="14.25" customHeight="1" x14ac:dyDescent="0.3">
      <c r="A421" s="4"/>
      <c r="B421" s="4"/>
      <c r="C421" s="4"/>
      <c r="D421" s="4"/>
      <c r="E421" s="4"/>
      <c r="F421" s="4"/>
      <c r="G421" s="4"/>
      <c r="H421" s="4"/>
      <c r="I421" s="4"/>
      <c r="J421" s="4"/>
      <c r="K421" s="4"/>
      <c r="L421" s="4"/>
      <c r="M421" s="4"/>
      <c r="N421" s="4"/>
      <c r="O421" s="23"/>
      <c r="P421" s="24"/>
      <c r="Q421" s="24"/>
      <c r="R421" s="4"/>
      <c r="S421" s="4"/>
      <c r="T421" s="2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row>
    <row r="422" spans="1:49" ht="14.25" customHeight="1" x14ac:dyDescent="0.3">
      <c r="A422" s="4"/>
      <c r="B422" s="4"/>
      <c r="C422" s="4"/>
      <c r="D422" s="4"/>
      <c r="E422" s="4"/>
      <c r="F422" s="4"/>
      <c r="G422" s="4"/>
      <c r="H422" s="4"/>
      <c r="I422" s="4"/>
      <c r="J422" s="4"/>
      <c r="K422" s="4"/>
      <c r="L422" s="4"/>
      <c r="M422" s="4"/>
      <c r="N422" s="4"/>
      <c r="O422" s="23"/>
      <c r="P422" s="24"/>
      <c r="Q422" s="24"/>
      <c r="R422" s="4"/>
      <c r="S422" s="4"/>
      <c r="T422" s="2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row>
    <row r="423" spans="1:49" ht="14.25" customHeight="1" x14ac:dyDescent="0.3">
      <c r="A423" s="4"/>
      <c r="B423" s="4"/>
      <c r="C423" s="4"/>
      <c r="D423" s="4"/>
      <c r="E423" s="4"/>
      <c r="F423" s="4"/>
      <c r="G423" s="4"/>
      <c r="H423" s="4"/>
      <c r="I423" s="4"/>
      <c r="J423" s="4"/>
      <c r="K423" s="4"/>
      <c r="L423" s="4"/>
      <c r="M423" s="4"/>
      <c r="N423" s="4"/>
      <c r="O423" s="23"/>
      <c r="P423" s="24"/>
      <c r="Q423" s="24"/>
      <c r="R423" s="4"/>
      <c r="S423" s="4"/>
      <c r="T423" s="2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row>
    <row r="424" spans="1:49" ht="14.25" customHeight="1" x14ac:dyDescent="0.3">
      <c r="A424" s="4"/>
      <c r="B424" s="4"/>
      <c r="C424" s="4"/>
      <c r="D424" s="4"/>
      <c r="E424" s="4"/>
      <c r="F424" s="4"/>
      <c r="G424" s="4"/>
      <c r="H424" s="4"/>
      <c r="I424" s="4"/>
      <c r="J424" s="4"/>
      <c r="K424" s="4"/>
      <c r="L424" s="4"/>
      <c r="M424" s="4"/>
      <c r="N424" s="4"/>
      <c r="O424" s="23"/>
      <c r="P424" s="24"/>
      <c r="Q424" s="24"/>
      <c r="R424" s="4"/>
      <c r="S424" s="4"/>
      <c r="T424" s="2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row>
    <row r="425" spans="1:49" ht="14.25" customHeight="1" x14ac:dyDescent="0.3">
      <c r="A425" s="4"/>
      <c r="B425" s="4"/>
      <c r="C425" s="4"/>
      <c r="D425" s="4"/>
      <c r="E425" s="4"/>
      <c r="F425" s="4"/>
      <c r="G425" s="4"/>
      <c r="H425" s="4"/>
      <c r="I425" s="4"/>
      <c r="J425" s="4"/>
      <c r="K425" s="4"/>
      <c r="L425" s="4"/>
      <c r="M425" s="4"/>
      <c r="N425" s="4"/>
      <c r="O425" s="23"/>
      <c r="P425" s="24"/>
      <c r="Q425" s="24"/>
      <c r="R425" s="4"/>
      <c r="S425" s="4"/>
      <c r="T425" s="2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row>
    <row r="426" spans="1:49" ht="14.25" customHeight="1" x14ac:dyDescent="0.3">
      <c r="A426" s="4"/>
      <c r="B426" s="4"/>
      <c r="C426" s="4"/>
      <c r="D426" s="4"/>
      <c r="E426" s="4"/>
      <c r="F426" s="4"/>
      <c r="G426" s="4"/>
      <c r="H426" s="4"/>
      <c r="I426" s="4"/>
      <c r="J426" s="4"/>
      <c r="K426" s="4"/>
      <c r="L426" s="4"/>
      <c r="M426" s="4"/>
      <c r="N426" s="4"/>
      <c r="O426" s="23"/>
      <c r="P426" s="24"/>
      <c r="Q426" s="24"/>
      <c r="R426" s="4"/>
      <c r="S426" s="4"/>
      <c r="T426" s="2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row>
    <row r="427" spans="1:49" ht="14.25" customHeight="1" x14ac:dyDescent="0.3">
      <c r="A427" s="4"/>
      <c r="B427" s="4"/>
      <c r="C427" s="4"/>
      <c r="D427" s="4"/>
      <c r="E427" s="4"/>
      <c r="F427" s="4"/>
      <c r="G427" s="4"/>
      <c r="H427" s="4"/>
      <c r="I427" s="4"/>
      <c r="J427" s="4"/>
      <c r="K427" s="4"/>
      <c r="L427" s="4"/>
      <c r="M427" s="4"/>
      <c r="N427" s="4"/>
      <c r="O427" s="23"/>
      <c r="P427" s="24"/>
      <c r="Q427" s="24"/>
      <c r="R427" s="4"/>
      <c r="S427" s="4"/>
      <c r="T427" s="2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row>
    <row r="428" spans="1:49" ht="14.25" customHeight="1" x14ac:dyDescent="0.3">
      <c r="A428" s="4"/>
      <c r="B428" s="4"/>
      <c r="C428" s="4"/>
      <c r="D428" s="4"/>
      <c r="E428" s="4"/>
      <c r="F428" s="4"/>
      <c r="G428" s="4"/>
      <c r="H428" s="4"/>
      <c r="I428" s="4"/>
      <c r="J428" s="4"/>
      <c r="K428" s="4"/>
      <c r="L428" s="4"/>
      <c r="M428" s="4"/>
      <c r="N428" s="4"/>
      <c r="O428" s="23"/>
      <c r="P428" s="24"/>
      <c r="Q428" s="24"/>
      <c r="R428" s="4"/>
      <c r="S428" s="4"/>
      <c r="T428" s="2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row>
    <row r="429" spans="1:49" ht="14.25" customHeight="1" x14ac:dyDescent="0.3">
      <c r="A429" s="4"/>
      <c r="B429" s="4"/>
      <c r="C429" s="4"/>
      <c r="D429" s="4"/>
      <c r="E429" s="4"/>
      <c r="F429" s="4"/>
      <c r="G429" s="4"/>
      <c r="H429" s="4"/>
      <c r="I429" s="4"/>
      <c r="J429" s="4"/>
      <c r="K429" s="4"/>
      <c r="L429" s="4"/>
      <c r="M429" s="4"/>
      <c r="N429" s="4"/>
      <c r="O429" s="23"/>
      <c r="P429" s="24"/>
      <c r="Q429" s="24"/>
      <c r="R429" s="4"/>
      <c r="S429" s="4"/>
      <c r="T429" s="2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row>
    <row r="430" spans="1:49" ht="14.25" customHeight="1" x14ac:dyDescent="0.3">
      <c r="A430" s="4"/>
      <c r="B430" s="4"/>
      <c r="C430" s="4"/>
      <c r="D430" s="4"/>
      <c r="E430" s="4"/>
      <c r="F430" s="4"/>
      <c r="G430" s="4"/>
      <c r="H430" s="4"/>
      <c r="I430" s="4"/>
      <c r="J430" s="4"/>
      <c r="K430" s="4"/>
      <c r="L430" s="4"/>
      <c r="M430" s="4"/>
      <c r="N430" s="4"/>
      <c r="O430" s="23"/>
      <c r="P430" s="24"/>
      <c r="Q430" s="24"/>
      <c r="R430" s="4"/>
      <c r="S430" s="4"/>
      <c r="T430" s="2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row>
    <row r="431" spans="1:49" ht="14.25" customHeight="1" x14ac:dyDescent="0.3">
      <c r="A431" s="4"/>
      <c r="B431" s="4"/>
      <c r="C431" s="4"/>
      <c r="D431" s="4"/>
      <c r="E431" s="4"/>
      <c r="F431" s="4"/>
      <c r="G431" s="4"/>
      <c r="H431" s="4"/>
      <c r="I431" s="4"/>
      <c r="J431" s="4"/>
      <c r="K431" s="4"/>
      <c r="L431" s="4"/>
      <c r="M431" s="4"/>
      <c r="N431" s="4"/>
      <c r="O431" s="23"/>
      <c r="P431" s="24"/>
      <c r="Q431" s="24"/>
      <c r="R431" s="4"/>
      <c r="S431" s="4"/>
      <c r="T431" s="2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row>
    <row r="432" spans="1:49" ht="14.25" customHeight="1" x14ac:dyDescent="0.3">
      <c r="A432" s="4"/>
      <c r="B432" s="4"/>
      <c r="C432" s="4"/>
      <c r="D432" s="4"/>
      <c r="E432" s="4"/>
      <c r="F432" s="4"/>
      <c r="G432" s="4"/>
      <c r="H432" s="4"/>
      <c r="I432" s="4"/>
      <c r="J432" s="4"/>
      <c r="K432" s="4"/>
      <c r="L432" s="4"/>
      <c r="M432" s="4"/>
      <c r="N432" s="4"/>
      <c r="O432" s="23"/>
      <c r="P432" s="24"/>
      <c r="Q432" s="24"/>
      <c r="R432" s="4"/>
      <c r="S432" s="4"/>
      <c r="T432" s="2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row>
    <row r="433" spans="1:49" ht="14.25" customHeight="1" x14ac:dyDescent="0.3">
      <c r="A433" s="4"/>
      <c r="B433" s="4"/>
      <c r="C433" s="4"/>
      <c r="D433" s="4"/>
      <c r="E433" s="4"/>
      <c r="F433" s="4"/>
      <c r="G433" s="4"/>
      <c r="H433" s="4"/>
      <c r="I433" s="4"/>
      <c r="J433" s="4"/>
      <c r="K433" s="4"/>
      <c r="L433" s="4"/>
      <c r="M433" s="4"/>
      <c r="N433" s="4"/>
      <c r="O433" s="23"/>
      <c r="P433" s="24"/>
      <c r="Q433" s="24"/>
      <c r="R433" s="4"/>
      <c r="S433" s="4"/>
      <c r="T433" s="2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row>
    <row r="434" spans="1:49" ht="14.25" customHeight="1" x14ac:dyDescent="0.3">
      <c r="A434" s="4"/>
      <c r="B434" s="4"/>
      <c r="C434" s="4"/>
      <c r="D434" s="4"/>
      <c r="E434" s="4"/>
      <c r="F434" s="4"/>
      <c r="G434" s="4"/>
      <c r="H434" s="4"/>
      <c r="I434" s="4"/>
      <c r="J434" s="4"/>
      <c r="K434" s="4"/>
      <c r="L434" s="4"/>
      <c r="M434" s="4"/>
      <c r="N434" s="4"/>
      <c r="O434" s="23"/>
      <c r="P434" s="24"/>
      <c r="Q434" s="24"/>
      <c r="R434" s="4"/>
      <c r="S434" s="4"/>
      <c r="T434" s="2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row>
    <row r="435" spans="1:49" ht="14.25" customHeight="1" x14ac:dyDescent="0.3">
      <c r="A435" s="4"/>
      <c r="B435" s="4"/>
      <c r="C435" s="4"/>
      <c r="D435" s="4"/>
      <c r="E435" s="4"/>
      <c r="F435" s="4"/>
      <c r="G435" s="4"/>
      <c r="H435" s="4"/>
      <c r="I435" s="4"/>
      <c r="J435" s="4"/>
      <c r="K435" s="4"/>
      <c r="L435" s="4"/>
      <c r="M435" s="4"/>
      <c r="N435" s="4"/>
      <c r="O435" s="23"/>
      <c r="P435" s="24"/>
      <c r="Q435" s="24"/>
      <c r="R435" s="4"/>
      <c r="S435" s="4"/>
      <c r="T435" s="2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row>
    <row r="436" spans="1:49" ht="14.25" customHeight="1" x14ac:dyDescent="0.3">
      <c r="A436" s="4"/>
      <c r="B436" s="4"/>
      <c r="C436" s="4"/>
      <c r="D436" s="4"/>
      <c r="E436" s="4"/>
      <c r="F436" s="4"/>
      <c r="G436" s="4"/>
      <c r="H436" s="4"/>
      <c r="I436" s="4"/>
      <c r="J436" s="4"/>
      <c r="K436" s="4"/>
      <c r="L436" s="4"/>
      <c r="M436" s="4"/>
      <c r="N436" s="4"/>
      <c r="O436" s="23"/>
      <c r="P436" s="24"/>
      <c r="Q436" s="24"/>
      <c r="R436" s="4"/>
      <c r="S436" s="4"/>
      <c r="T436" s="2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row>
    <row r="437" spans="1:49" ht="14.25" customHeight="1" x14ac:dyDescent="0.3">
      <c r="A437" s="4"/>
      <c r="B437" s="4"/>
      <c r="C437" s="4"/>
      <c r="D437" s="4"/>
      <c r="E437" s="4"/>
      <c r="F437" s="4"/>
      <c r="G437" s="4"/>
      <c r="H437" s="4"/>
      <c r="I437" s="4"/>
      <c r="J437" s="4"/>
      <c r="K437" s="4"/>
      <c r="L437" s="4"/>
      <c r="M437" s="4"/>
      <c r="N437" s="4"/>
      <c r="O437" s="23"/>
      <c r="P437" s="24"/>
      <c r="Q437" s="24"/>
      <c r="R437" s="4"/>
      <c r="S437" s="4"/>
      <c r="T437" s="2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row>
    <row r="438" spans="1:49" ht="14.25" customHeight="1" x14ac:dyDescent="0.3">
      <c r="A438" s="4"/>
      <c r="B438" s="4"/>
      <c r="C438" s="4"/>
      <c r="D438" s="4"/>
      <c r="E438" s="4"/>
      <c r="F438" s="4"/>
      <c r="G438" s="4"/>
      <c r="H438" s="4"/>
      <c r="I438" s="4"/>
      <c r="J438" s="4"/>
      <c r="K438" s="4"/>
      <c r="L438" s="4"/>
      <c r="M438" s="4"/>
      <c r="N438" s="4"/>
      <c r="O438" s="23"/>
      <c r="P438" s="24"/>
      <c r="Q438" s="24"/>
      <c r="R438" s="4"/>
      <c r="S438" s="4"/>
      <c r="T438" s="2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row>
    <row r="439" spans="1:49" ht="14.25" customHeight="1" x14ac:dyDescent="0.3">
      <c r="A439" s="4"/>
      <c r="B439" s="4"/>
      <c r="C439" s="4"/>
      <c r="D439" s="4"/>
      <c r="E439" s="4"/>
      <c r="F439" s="4"/>
      <c r="G439" s="4"/>
      <c r="H439" s="4"/>
      <c r="I439" s="4"/>
      <c r="J439" s="4"/>
      <c r="K439" s="4"/>
      <c r="L439" s="4"/>
      <c r="M439" s="4"/>
      <c r="N439" s="4"/>
      <c r="O439" s="23"/>
      <c r="P439" s="24"/>
      <c r="Q439" s="24"/>
      <c r="R439" s="4"/>
      <c r="S439" s="4"/>
      <c r="T439" s="2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row>
    <row r="440" spans="1:49" ht="14.25" customHeight="1" x14ac:dyDescent="0.3">
      <c r="A440" s="4"/>
      <c r="B440" s="4"/>
      <c r="C440" s="4"/>
      <c r="D440" s="4"/>
      <c r="E440" s="4"/>
      <c r="F440" s="4"/>
      <c r="G440" s="4"/>
      <c r="H440" s="4"/>
      <c r="I440" s="4"/>
      <c r="J440" s="4"/>
      <c r="K440" s="4"/>
      <c r="L440" s="4"/>
      <c r="M440" s="4"/>
      <c r="N440" s="4"/>
      <c r="O440" s="23"/>
      <c r="P440" s="24"/>
      <c r="Q440" s="24"/>
      <c r="R440" s="4"/>
      <c r="S440" s="4"/>
      <c r="T440" s="2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row>
    <row r="441" spans="1:49" ht="14.25" customHeight="1" x14ac:dyDescent="0.3">
      <c r="A441" s="4"/>
      <c r="B441" s="4"/>
      <c r="C441" s="4"/>
      <c r="D441" s="4"/>
      <c r="E441" s="4"/>
      <c r="F441" s="4"/>
      <c r="G441" s="4"/>
      <c r="H441" s="4"/>
      <c r="I441" s="4"/>
      <c r="J441" s="4"/>
      <c r="K441" s="4"/>
      <c r="L441" s="4"/>
      <c r="M441" s="4"/>
      <c r="N441" s="4"/>
      <c r="O441" s="23"/>
      <c r="P441" s="24"/>
      <c r="Q441" s="24"/>
      <c r="R441" s="4"/>
      <c r="S441" s="4"/>
      <c r="T441" s="2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row>
    <row r="442" spans="1:49" ht="14.25" customHeight="1" x14ac:dyDescent="0.3">
      <c r="A442" s="4"/>
      <c r="B442" s="4"/>
      <c r="C442" s="4"/>
      <c r="D442" s="4"/>
      <c r="E442" s="4"/>
      <c r="F442" s="4"/>
      <c r="G442" s="4"/>
      <c r="H442" s="4"/>
      <c r="I442" s="4"/>
      <c r="J442" s="4"/>
      <c r="K442" s="4"/>
      <c r="L442" s="4"/>
      <c r="M442" s="4"/>
      <c r="N442" s="4"/>
      <c r="O442" s="23"/>
      <c r="P442" s="24"/>
      <c r="Q442" s="24"/>
      <c r="R442" s="4"/>
      <c r="S442" s="4"/>
      <c r="T442" s="2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row>
    <row r="443" spans="1:49" ht="14.25" customHeight="1" x14ac:dyDescent="0.3">
      <c r="A443" s="4"/>
      <c r="B443" s="4"/>
      <c r="C443" s="4"/>
      <c r="D443" s="4"/>
      <c r="E443" s="4"/>
      <c r="F443" s="4"/>
      <c r="G443" s="4"/>
      <c r="H443" s="4"/>
      <c r="I443" s="4"/>
      <c r="J443" s="4"/>
      <c r="K443" s="4"/>
      <c r="L443" s="4"/>
      <c r="M443" s="4"/>
      <c r="N443" s="4"/>
      <c r="O443" s="23"/>
      <c r="P443" s="24"/>
      <c r="Q443" s="24"/>
      <c r="R443" s="4"/>
      <c r="S443" s="4"/>
      <c r="T443" s="2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row>
    <row r="444" spans="1:49" ht="14.25" customHeight="1" x14ac:dyDescent="0.3">
      <c r="A444" s="4"/>
      <c r="B444" s="4"/>
      <c r="C444" s="4"/>
      <c r="D444" s="4"/>
      <c r="E444" s="4"/>
      <c r="F444" s="4"/>
      <c r="G444" s="4"/>
      <c r="H444" s="4"/>
      <c r="I444" s="4"/>
      <c r="J444" s="4"/>
      <c r="K444" s="4"/>
      <c r="L444" s="4"/>
      <c r="M444" s="4"/>
      <c r="N444" s="4"/>
      <c r="O444" s="23"/>
      <c r="P444" s="24"/>
      <c r="Q444" s="24"/>
      <c r="R444" s="4"/>
      <c r="S444" s="4"/>
      <c r="T444" s="2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row>
    <row r="445" spans="1:49" ht="14.25" customHeight="1" x14ac:dyDescent="0.3">
      <c r="A445" s="4"/>
      <c r="B445" s="4"/>
      <c r="C445" s="4"/>
      <c r="D445" s="4"/>
      <c r="E445" s="4"/>
      <c r="F445" s="4"/>
      <c r="G445" s="4"/>
      <c r="H445" s="4"/>
      <c r="I445" s="4"/>
      <c r="J445" s="4"/>
      <c r="K445" s="4"/>
      <c r="L445" s="4"/>
      <c r="M445" s="4"/>
      <c r="N445" s="4"/>
      <c r="O445" s="23"/>
      <c r="P445" s="24"/>
      <c r="Q445" s="24"/>
      <c r="R445" s="4"/>
      <c r="S445" s="4"/>
      <c r="T445" s="2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row>
    <row r="446" spans="1:49" ht="14.25" customHeight="1" x14ac:dyDescent="0.3">
      <c r="A446" s="4"/>
      <c r="B446" s="4"/>
      <c r="C446" s="4"/>
      <c r="D446" s="4"/>
      <c r="E446" s="4"/>
      <c r="F446" s="4"/>
      <c r="G446" s="4"/>
      <c r="H446" s="4"/>
      <c r="I446" s="4"/>
      <c r="J446" s="4"/>
      <c r="K446" s="4"/>
      <c r="L446" s="4"/>
      <c r="M446" s="4"/>
      <c r="N446" s="4"/>
      <c r="O446" s="23"/>
      <c r="P446" s="24"/>
      <c r="Q446" s="24"/>
      <c r="R446" s="4"/>
      <c r="S446" s="4"/>
      <c r="T446" s="2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row>
    <row r="447" spans="1:49" ht="14.25" customHeight="1" x14ac:dyDescent="0.3">
      <c r="A447" s="4"/>
      <c r="B447" s="4"/>
      <c r="C447" s="4"/>
      <c r="D447" s="4"/>
      <c r="E447" s="4"/>
      <c r="F447" s="4"/>
      <c r="G447" s="4"/>
      <c r="H447" s="4"/>
      <c r="I447" s="4"/>
      <c r="J447" s="4"/>
      <c r="K447" s="4"/>
      <c r="L447" s="4"/>
      <c r="M447" s="4"/>
      <c r="N447" s="4"/>
      <c r="O447" s="23"/>
      <c r="P447" s="24"/>
      <c r="Q447" s="24"/>
      <c r="R447" s="4"/>
      <c r="S447" s="4"/>
      <c r="T447" s="2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row>
    <row r="448" spans="1:49" ht="14.25" customHeight="1" x14ac:dyDescent="0.3">
      <c r="A448" s="4"/>
      <c r="B448" s="4"/>
      <c r="C448" s="4"/>
      <c r="D448" s="4"/>
      <c r="E448" s="4"/>
      <c r="F448" s="4"/>
      <c r="G448" s="4"/>
      <c r="H448" s="4"/>
      <c r="I448" s="4"/>
      <c r="J448" s="4"/>
      <c r="K448" s="4"/>
      <c r="L448" s="4"/>
      <c r="M448" s="4"/>
      <c r="N448" s="4"/>
      <c r="O448" s="23"/>
      <c r="P448" s="24"/>
      <c r="Q448" s="24"/>
      <c r="R448" s="4"/>
      <c r="S448" s="4"/>
      <c r="T448" s="2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row>
    <row r="449" spans="1:49" ht="14.25" customHeight="1" x14ac:dyDescent="0.3">
      <c r="A449" s="4"/>
      <c r="B449" s="4"/>
      <c r="C449" s="4"/>
      <c r="D449" s="4"/>
      <c r="E449" s="4"/>
      <c r="F449" s="4"/>
      <c r="G449" s="4"/>
      <c r="H449" s="4"/>
      <c r="I449" s="4"/>
      <c r="J449" s="4"/>
      <c r="K449" s="4"/>
      <c r="L449" s="4"/>
      <c r="M449" s="4"/>
      <c r="N449" s="4"/>
      <c r="O449" s="23"/>
      <c r="P449" s="24"/>
      <c r="Q449" s="24"/>
      <c r="R449" s="4"/>
      <c r="S449" s="4"/>
      <c r="T449" s="2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row>
    <row r="450" spans="1:49" ht="14.25" customHeight="1" x14ac:dyDescent="0.3">
      <c r="A450" s="4"/>
      <c r="B450" s="4"/>
      <c r="C450" s="4"/>
      <c r="D450" s="4"/>
      <c r="E450" s="4"/>
      <c r="F450" s="4"/>
      <c r="G450" s="4"/>
      <c r="H450" s="4"/>
      <c r="I450" s="4"/>
      <c r="J450" s="4"/>
      <c r="K450" s="4"/>
      <c r="L450" s="4"/>
      <c r="M450" s="4"/>
      <c r="N450" s="4"/>
      <c r="O450" s="23"/>
      <c r="P450" s="24"/>
      <c r="Q450" s="24"/>
      <c r="R450" s="4"/>
      <c r="S450" s="4"/>
      <c r="T450" s="2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row>
    <row r="451" spans="1:49" ht="14.25" customHeight="1" x14ac:dyDescent="0.3">
      <c r="A451" s="4"/>
      <c r="B451" s="4"/>
      <c r="C451" s="4"/>
      <c r="D451" s="4"/>
      <c r="E451" s="4"/>
      <c r="F451" s="4"/>
      <c r="G451" s="4"/>
      <c r="H451" s="4"/>
      <c r="I451" s="4"/>
      <c r="J451" s="4"/>
      <c r="K451" s="4"/>
      <c r="L451" s="4"/>
      <c r="M451" s="4"/>
      <c r="N451" s="4"/>
      <c r="O451" s="23"/>
      <c r="P451" s="24"/>
      <c r="Q451" s="24"/>
      <c r="R451" s="4"/>
      <c r="S451" s="4"/>
      <c r="T451" s="2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row>
    <row r="452" spans="1:49" ht="14.25" customHeight="1" x14ac:dyDescent="0.3">
      <c r="A452" s="4"/>
      <c r="B452" s="4"/>
      <c r="C452" s="4"/>
      <c r="D452" s="4"/>
      <c r="E452" s="4"/>
      <c r="F452" s="4"/>
      <c r="G452" s="4"/>
      <c r="H452" s="4"/>
      <c r="I452" s="4"/>
      <c r="J452" s="4"/>
      <c r="K452" s="4"/>
      <c r="L452" s="4"/>
      <c r="M452" s="4"/>
      <c r="N452" s="4"/>
      <c r="O452" s="23"/>
      <c r="P452" s="24"/>
      <c r="Q452" s="24"/>
      <c r="R452" s="4"/>
      <c r="S452" s="4"/>
      <c r="T452" s="2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row>
    <row r="453" spans="1:49" ht="14.25" customHeight="1" x14ac:dyDescent="0.3">
      <c r="A453" s="4"/>
      <c r="B453" s="4"/>
      <c r="C453" s="4"/>
      <c r="D453" s="4"/>
      <c r="E453" s="4"/>
      <c r="F453" s="4"/>
      <c r="G453" s="4"/>
      <c r="H453" s="4"/>
      <c r="I453" s="4"/>
      <c r="J453" s="4"/>
      <c r="K453" s="4"/>
      <c r="L453" s="4"/>
      <c r="M453" s="4"/>
      <c r="N453" s="4"/>
      <c r="O453" s="23"/>
      <c r="P453" s="24"/>
      <c r="Q453" s="24"/>
      <c r="R453" s="4"/>
      <c r="S453" s="4"/>
      <c r="T453" s="2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row>
    <row r="454" spans="1:49" ht="14.25" customHeight="1" x14ac:dyDescent="0.3">
      <c r="A454" s="4"/>
      <c r="B454" s="4"/>
      <c r="C454" s="4"/>
      <c r="D454" s="4"/>
      <c r="E454" s="4"/>
      <c r="F454" s="4"/>
      <c r="G454" s="4"/>
      <c r="H454" s="4"/>
      <c r="I454" s="4"/>
      <c r="J454" s="4"/>
      <c r="K454" s="4"/>
      <c r="L454" s="4"/>
      <c r="M454" s="4"/>
      <c r="N454" s="4"/>
      <c r="O454" s="23"/>
      <c r="P454" s="24"/>
      <c r="Q454" s="24"/>
      <c r="R454" s="4"/>
      <c r="S454" s="4"/>
      <c r="T454" s="2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row>
    <row r="455" spans="1:49" ht="14.25" customHeight="1" x14ac:dyDescent="0.3">
      <c r="A455" s="4"/>
      <c r="B455" s="4"/>
      <c r="C455" s="4"/>
      <c r="D455" s="4"/>
      <c r="E455" s="4"/>
      <c r="F455" s="4"/>
      <c r="G455" s="4"/>
      <c r="H455" s="4"/>
      <c r="I455" s="4"/>
      <c r="J455" s="4"/>
      <c r="K455" s="4"/>
      <c r="L455" s="4"/>
      <c r="M455" s="4"/>
      <c r="N455" s="4"/>
      <c r="O455" s="23"/>
      <c r="P455" s="24"/>
      <c r="Q455" s="24"/>
      <c r="R455" s="4"/>
      <c r="S455" s="4"/>
      <c r="T455" s="2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row>
    <row r="456" spans="1:49" ht="14.25" customHeight="1" x14ac:dyDescent="0.3">
      <c r="A456" s="4"/>
      <c r="B456" s="4"/>
      <c r="C456" s="4"/>
      <c r="D456" s="4"/>
      <c r="E456" s="4"/>
      <c r="F456" s="4"/>
      <c r="G456" s="4"/>
      <c r="H456" s="4"/>
      <c r="I456" s="4"/>
      <c r="J456" s="4"/>
      <c r="K456" s="4"/>
      <c r="L456" s="4"/>
      <c r="M456" s="4"/>
      <c r="N456" s="4"/>
      <c r="O456" s="23"/>
      <c r="P456" s="24"/>
      <c r="Q456" s="24"/>
      <c r="R456" s="4"/>
      <c r="S456" s="4"/>
      <c r="T456" s="2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row>
    <row r="457" spans="1:49" ht="14.25" customHeight="1" x14ac:dyDescent="0.3">
      <c r="A457" s="4"/>
      <c r="B457" s="4"/>
      <c r="C457" s="4"/>
      <c r="D457" s="4"/>
      <c r="E457" s="4"/>
      <c r="F457" s="4"/>
      <c r="G457" s="4"/>
      <c r="H457" s="4"/>
      <c r="I457" s="4"/>
      <c r="J457" s="4"/>
      <c r="K457" s="4"/>
      <c r="L457" s="4"/>
      <c r="M457" s="4"/>
      <c r="N457" s="4"/>
      <c r="O457" s="23"/>
      <c r="P457" s="24"/>
      <c r="Q457" s="24"/>
      <c r="R457" s="4"/>
      <c r="S457" s="4"/>
      <c r="T457" s="2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row>
    <row r="458" spans="1:49" ht="14.25" customHeight="1" x14ac:dyDescent="0.3">
      <c r="A458" s="4"/>
      <c r="B458" s="4"/>
      <c r="C458" s="4"/>
      <c r="D458" s="4"/>
      <c r="E458" s="4"/>
      <c r="F458" s="4"/>
      <c r="G458" s="4"/>
      <c r="H458" s="4"/>
      <c r="I458" s="4"/>
      <c r="J458" s="4"/>
      <c r="K458" s="4"/>
      <c r="L458" s="4"/>
      <c r="M458" s="4"/>
      <c r="N458" s="4"/>
      <c r="O458" s="23"/>
      <c r="P458" s="24"/>
      <c r="Q458" s="24"/>
      <c r="R458" s="4"/>
      <c r="S458" s="4"/>
      <c r="T458" s="2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row>
    <row r="459" spans="1:49" ht="14.25" customHeight="1" x14ac:dyDescent="0.3">
      <c r="A459" s="4"/>
      <c r="B459" s="4"/>
      <c r="C459" s="4"/>
      <c r="D459" s="4"/>
      <c r="E459" s="4"/>
      <c r="F459" s="4"/>
      <c r="G459" s="4"/>
      <c r="H459" s="4"/>
      <c r="I459" s="4"/>
      <c r="J459" s="4"/>
      <c r="K459" s="4"/>
      <c r="L459" s="4"/>
      <c r="M459" s="4"/>
      <c r="N459" s="4"/>
      <c r="O459" s="23"/>
      <c r="P459" s="24"/>
      <c r="Q459" s="24"/>
      <c r="R459" s="4"/>
      <c r="S459" s="4"/>
      <c r="T459" s="2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row>
    <row r="460" spans="1:49" ht="14.25" customHeight="1" x14ac:dyDescent="0.3">
      <c r="A460" s="4"/>
      <c r="B460" s="4"/>
      <c r="C460" s="4"/>
      <c r="D460" s="4"/>
      <c r="E460" s="4"/>
      <c r="F460" s="4"/>
      <c r="G460" s="4"/>
      <c r="H460" s="4"/>
      <c r="I460" s="4"/>
      <c r="J460" s="4"/>
      <c r="K460" s="4"/>
      <c r="L460" s="4"/>
      <c r="M460" s="4"/>
      <c r="N460" s="4"/>
      <c r="O460" s="23"/>
      <c r="P460" s="24"/>
      <c r="Q460" s="24"/>
      <c r="R460" s="4"/>
      <c r="S460" s="4"/>
      <c r="T460" s="2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row>
    <row r="461" spans="1:49" ht="14.25" customHeight="1" x14ac:dyDescent="0.3">
      <c r="A461" s="4"/>
      <c r="B461" s="4"/>
      <c r="C461" s="4"/>
      <c r="D461" s="4"/>
      <c r="E461" s="4"/>
      <c r="F461" s="4"/>
      <c r="G461" s="4"/>
      <c r="H461" s="4"/>
      <c r="I461" s="4"/>
      <c r="J461" s="4"/>
      <c r="K461" s="4"/>
      <c r="L461" s="4"/>
      <c r="M461" s="4"/>
      <c r="N461" s="4"/>
      <c r="O461" s="23"/>
      <c r="P461" s="24"/>
      <c r="Q461" s="24"/>
      <c r="R461" s="4"/>
      <c r="S461" s="4"/>
      <c r="T461" s="2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row>
    <row r="462" spans="1:49" ht="14.25" customHeight="1" x14ac:dyDescent="0.3">
      <c r="A462" s="4"/>
      <c r="B462" s="4"/>
      <c r="C462" s="4"/>
      <c r="D462" s="4"/>
      <c r="E462" s="4"/>
      <c r="F462" s="4"/>
      <c r="G462" s="4"/>
      <c r="H462" s="4"/>
      <c r="I462" s="4"/>
      <c r="J462" s="4"/>
      <c r="K462" s="4"/>
      <c r="L462" s="4"/>
      <c r="M462" s="4"/>
      <c r="N462" s="4"/>
      <c r="O462" s="23"/>
      <c r="P462" s="24"/>
      <c r="Q462" s="24"/>
      <c r="R462" s="4"/>
      <c r="S462" s="4"/>
      <c r="T462" s="2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row>
    <row r="463" spans="1:49" ht="14.25" customHeight="1" x14ac:dyDescent="0.3">
      <c r="A463" s="4"/>
      <c r="B463" s="4"/>
      <c r="C463" s="4"/>
      <c r="D463" s="4"/>
      <c r="E463" s="4"/>
      <c r="F463" s="4"/>
      <c r="G463" s="4"/>
      <c r="H463" s="4"/>
      <c r="I463" s="4"/>
      <c r="J463" s="4"/>
      <c r="K463" s="4"/>
      <c r="L463" s="4"/>
      <c r="M463" s="4"/>
      <c r="N463" s="4"/>
      <c r="O463" s="23"/>
      <c r="P463" s="24"/>
      <c r="Q463" s="24"/>
      <c r="R463" s="4"/>
      <c r="S463" s="4"/>
      <c r="T463" s="2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row>
    <row r="464" spans="1:49" ht="14.25" customHeight="1" x14ac:dyDescent="0.3">
      <c r="A464" s="4"/>
      <c r="B464" s="4"/>
      <c r="C464" s="4"/>
      <c r="D464" s="4"/>
      <c r="E464" s="4"/>
      <c r="F464" s="4"/>
      <c r="G464" s="4"/>
      <c r="H464" s="4"/>
      <c r="I464" s="4"/>
      <c r="J464" s="4"/>
      <c r="K464" s="4"/>
      <c r="L464" s="4"/>
      <c r="M464" s="4"/>
      <c r="N464" s="4"/>
      <c r="O464" s="23"/>
      <c r="P464" s="24"/>
      <c r="Q464" s="24"/>
      <c r="R464" s="4"/>
      <c r="S464" s="4"/>
      <c r="T464" s="2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row>
    <row r="465" spans="1:49" ht="14.25" customHeight="1" x14ac:dyDescent="0.3">
      <c r="A465" s="4"/>
      <c r="B465" s="4"/>
      <c r="C465" s="4"/>
      <c r="D465" s="4"/>
      <c r="E465" s="4"/>
      <c r="F465" s="4"/>
      <c r="G465" s="4"/>
      <c r="H465" s="4"/>
      <c r="I465" s="4"/>
      <c r="J465" s="4"/>
      <c r="K465" s="4"/>
      <c r="L465" s="4"/>
      <c r="M465" s="4"/>
      <c r="N465" s="4"/>
      <c r="O465" s="23"/>
      <c r="P465" s="24"/>
      <c r="Q465" s="24"/>
      <c r="R465" s="4"/>
      <c r="S465" s="4"/>
      <c r="T465" s="2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row>
    <row r="466" spans="1:49" ht="14.25" customHeight="1" x14ac:dyDescent="0.3">
      <c r="A466" s="4"/>
      <c r="B466" s="4"/>
      <c r="C466" s="4"/>
      <c r="D466" s="4"/>
      <c r="E466" s="4"/>
      <c r="F466" s="4"/>
      <c r="G466" s="4"/>
      <c r="H466" s="4"/>
      <c r="I466" s="4"/>
      <c r="J466" s="4"/>
      <c r="K466" s="4"/>
      <c r="L466" s="4"/>
      <c r="M466" s="4"/>
      <c r="N466" s="4"/>
      <c r="O466" s="23"/>
      <c r="P466" s="24"/>
      <c r="Q466" s="24"/>
      <c r="R466" s="4"/>
      <c r="S466" s="4"/>
      <c r="T466" s="2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row>
    <row r="467" spans="1:49" ht="14.25" customHeight="1" x14ac:dyDescent="0.3">
      <c r="A467" s="4"/>
      <c r="B467" s="4"/>
      <c r="C467" s="4"/>
      <c r="D467" s="4"/>
      <c r="E467" s="4"/>
      <c r="F467" s="4"/>
      <c r="G467" s="4"/>
      <c r="H467" s="4"/>
      <c r="I467" s="4"/>
      <c r="J467" s="4"/>
      <c r="K467" s="4"/>
      <c r="L467" s="4"/>
      <c r="M467" s="4"/>
      <c r="N467" s="4"/>
      <c r="O467" s="23"/>
      <c r="P467" s="24"/>
      <c r="Q467" s="24"/>
      <c r="R467" s="4"/>
      <c r="S467" s="4"/>
      <c r="T467" s="2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row>
    <row r="468" spans="1:49" ht="14.25" customHeight="1" x14ac:dyDescent="0.3">
      <c r="A468" s="4"/>
      <c r="B468" s="4"/>
      <c r="C468" s="4"/>
      <c r="D468" s="4"/>
      <c r="E468" s="4"/>
      <c r="F468" s="4"/>
      <c r="G468" s="4"/>
      <c r="H468" s="4"/>
      <c r="I468" s="4"/>
      <c r="J468" s="4"/>
      <c r="K468" s="4"/>
      <c r="L468" s="4"/>
      <c r="M468" s="4"/>
      <c r="N468" s="4"/>
      <c r="O468" s="23"/>
      <c r="P468" s="24"/>
      <c r="Q468" s="24"/>
      <c r="R468" s="4"/>
      <c r="S468" s="4"/>
      <c r="T468" s="2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row>
    <row r="469" spans="1:49" ht="14.25" customHeight="1" x14ac:dyDescent="0.3">
      <c r="A469" s="4"/>
      <c r="B469" s="4"/>
      <c r="C469" s="4"/>
      <c r="D469" s="4"/>
      <c r="E469" s="4"/>
      <c r="F469" s="4"/>
      <c r="G469" s="4"/>
      <c r="H469" s="4"/>
      <c r="I469" s="4"/>
      <c r="J469" s="4"/>
      <c r="K469" s="4"/>
      <c r="L469" s="4"/>
      <c r="M469" s="4"/>
      <c r="N469" s="4"/>
      <c r="O469" s="23"/>
      <c r="P469" s="24"/>
      <c r="Q469" s="24"/>
      <c r="R469" s="4"/>
      <c r="S469" s="4"/>
      <c r="T469" s="2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row>
    <row r="470" spans="1:49" ht="14.25" customHeight="1" x14ac:dyDescent="0.3">
      <c r="A470" s="4"/>
      <c r="B470" s="4"/>
      <c r="C470" s="4"/>
      <c r="D470" s="4"/>
      <c r="E470" s="4"/>
      <c r="F470" s="4"/>
      <c r="G470" s="4"/>
      <c r="H470" s="4"/>
      <c r="I470" s="4"/>
      <c r="J470" s="4"/>
      <c r="K470" s="4"/>
      <c r="L470" s="4"/>
      <c r="M470" s="4"/>
      <c r="N470" s="4"/>
      <c r="O470" s="23"/>
      <c r="P470" s="24"/>
      <c r="Q470" s="24"/>
      <c r="R470" s="4"/>
      <c r="S470" s="4"/>
      <c r="T470" s="2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row>
    <row r="471" spans="1:49" ht="14.25" customHeight="1" x14ac:dyDescent="0.3">
      <c r="A471" s="4"/>
      <c r="B471" s="4"/>
      <c r="C471" s="4"/>
      <c r="D471" s="4"/>
      <c r="E471" s="4"/>
      <c r="F471" s="4"/>
      <c r="G471" s="4"/>
      <c r="H471" s="4"/>
      <c r="I471" s="4"/>
      <c r="J471" s="4"/>
      <c r="K471" s="4"/>
      <c r="L471" s="4"/>
      <c r="M471" s="4"/>
      <c r="N471" s="4"/>
      <c r="O471" s="23"/>
      <c r="P471" s="24"/>
      <c r="Q471" s="24"/>
      <c r="R471" s="4"/>
      <c r="S471" s="4"/>
      <c r="T471" s="2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row>
    <row r="472" spans="1:49" ht="14.25" customHeight="1" x14ac:dyDescent="0.3">
      <c r="A472" s="4"/>
      <c r="B472" s="4"/>
      <c r="C472" s="4"/>
      <c r="D472" s="4"/>
      <c r="E472" s="4"/>
      <c r="F472" s="4"/>
      <c r="G472" s="4"/>
      <c r="H472" s="4"/>
      <c r="I472" s="4"/>
      <c r="J472" s="4"/>
      <c r="K472" s="4"/>
      <c r="L472" s="4"/>
      <c r="M472" s="4"/>
      <c r="N472" s="4"/>
      <c r="O472" s="23"/>
      <c r="P472" s="24"/>
      <c r="Q472" s="24"/>
      <c r="R472" s="4"/>
      <c r="S472" s="4"/>
      <c r="T472" s="2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row>
    <row r="473" spans="1:49" ht="14.25" customHeight="1" x14ac:dyDescent="0.3">
      <c r="A473" s="4"/>
      <c r="B473" s="4"/>
      <c r="C473" s="4"/>
      <c r="D473" s="4"/>
      <c r="E473" s="4"/>
      <c r="F473" s="4"/>
      <c r="G473" s="4"/>
      <c r="H473" s="4"/>
      <c r="I473" s="4"/>
      <c r="J473" s="4"/>
      <c r="K473" s="4"/>
      <c r="L473" s="4"/>
      <c r="M473" s="4"/>
      <c r="N473" s="4"/>
      <c r="O473" s="23"/>
      <c r="P473" s="24"/>
      <c r="Q473" s="24"/>
      <c r="R473" s="4"/>
      <c r="S473" s="4"/>
      <c r="T473" s="2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row>
    <row r="474" spans="1:49" ht="14.25" customHeight="1" x14ac:dyDescent="0.3">
      <c r="A474" s="4"/>
      <c r="B474" s="4"/>
      <c r="C474" s="4"/>
      <c r="D474" s="4"/>
      <c r="E474" s="4"/>
      <c r="F474" s="4"/>
      <c r="G474" s="4"/>
      <c r="H474" s="4"/>
      <c r="I474" s="4"/>
      <c r="J474" s="4"/>
      <c r="K474" s="4"/>
      <c r="L474" s="4"/>
      <c r="M474" s="4"/>
      <c r="N474" s="4"/>
      <c r="O474" s="23"/>
      <c r="P474" s="24"/>
      <c r="Q474" s="24"/>
      <c r="R474" s="4"/>
      <c r="S474" s="4"/>
      <c r="T474" s="2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row>
    <row r="475" spans="1:49" ht="14.25" customHeight="1" x14ac:dyDescent="0.3">
      <c r="A475" s="4"/>
      <c r="B475" s="4"/>
      <c r="C475" s="4"/>
      <c r="D475" s="4"/>
      <c r="E475" s="4"/>
      <c r="F475" s="4"/>
      <c r="G475" s="4"/>
      <c r="H475" s="4"/>
      <c r="I475" s="4"/>
      <c r="J475" s="4"/>
      <c r="K475" s="4"/>
      <c r="L475" s="4"/>
      <c r="M475" s="4"/>
      <c r="N475" s="4"/>
      <c r="O475" s="23"/>
      <c r="P475" s="24"/>
      <c r="Q475" s="24"/>
      <c r="R475" s="4"/>
      <c r="S475" s="4"/>
      <c r="T475" s="2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row>
    <row r="476" spans="1:49" ht="14.25" customHeight="1" x14ac:dyDescent="0.3">
      <c r="A476" s="4"/>
      <c r="B476" s="4"/>
      <c r="C476" s="4"/>
      <c r="D476" s="4"/>
      <c r="E476" s="4"/>
      <c r="F476" s="4"/>
      <c r="G476" s="4"/>
      <c r="H476" s="4"/>
      <c r="I476" s="4"/>
      <c r="J476" s="4"/>
      <c r="K476" s="4"/>
      <c r="L476" s="4"/>
      <c r="M476" s="4"/>
      <c r="N476" s="4"/>
      <c r="O476" s="23"/>
      <c r="P476" s="24"/>
      <c r="Q476" s="24"/>
      <c r="R476" s="4"/>
      <c r="S476" s="4"/>
      <c r="T476" s="2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row>
    <row r="477" spans="1:49" ht="14.25" customHeight="1" x14ac:dyDescent="0.3">
      <c r="A477" s="4"/>
      <c r="B477" s="4"/>
      <c r="C477" s="4"/>
      <c r="D477" s="4"/>
      <c r="E477" s="4"/>
      <c r="F477" s="4"/>
      <c r="G477" s="4"/>
      <c r="H477" s="4"/>
      <c r="I477" s="4"/>
      <c r="J477" s="4"/>
      <c r="K477" s="4"/>
      <c r="L477" s="4"/>
      <c r="M477" s="4"/>
      <c r="N477" s="4"/>
      <c r="O477" s="23"/>
      <c r="P477" s="24"/>
      <c r="Q477" s="24"/>
      <c r="R477" s="4"/>
      <c r="S477" s="4"/>
      <c r="T477" s="2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row>
    <row r="478" spans="1:49" ht="14.25" customHeight="1" x14ac:dyDescent="0.3">
      <c r="A478" s="4"/>
      <c r="B478" s="4"/>
      <c r="C478" s="4"/>
      <c r="D478" s="4"/>
      <c r="E478" s="4"/>
      <c r="F478" s="4"/>
      <c r="G478" s="4"/>
      <c r="H478" s="4"/>
      <c r="I478" s="4"/>
      <c r="J478" s="4"/>
      <c r="K478" s="4"/>
      <c r="L478" s="4"/>
      <c r="M478" s="4"/>
      <c r="N478" s="4"/>
      <c r="O478" s="23"/>
      <c r="P478" s="24"/>
      <c r="Q478" s="24"/>
      <c r="R478" s="4"/>
      <c r="S478" s="4"/>
      <c r="T478" s="2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row>
    <row r="479" spans="1:49" ht="14.25" customHeight="1" x14ac:dyDescent="0.3">
      <c r="A479" s="4"/>
      <c r="B479" s="4"/>
      <c r="C479" s="4"/>
      <c r="D479" s="4"/>
      <c r="E479" s="4"/>
      <c r="F479" s="4"/>
      <c r="G479" s="4"/>
      <c r="H479" s="4"/>
      <c r="I479" s="4"/>
      <c r="J479" s="4"/>
      <c r="K479" s="4"/>
      <c r="L479" s="4"/>
      <c r="M479" s="4"/>
      <c r="N479" s="4"/>
      <c r="O479" s="23"/>
      <c r="P479" s="24"/>
      <c r="Q479" s="24"/>
      <c r="R479" s="4"/>
      <c r="S479" s="4"/>
      <c r="T479" s="2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row>
    <row r="480" spans="1:49" ht="14.25" customHeight="1" x14ac:dyDescent="0.3">
      <c r="A480" s="4"/>
      <c r="B480" s="4"/>
      <c r="C480" s="4"/>
      <c r="D480" s="4"/>
      <c r="E480" s="4"/>
      <c r="F480" s="4"/>
      <c r="G480" s="4"/>
      <c r="H480" s="4"/>
      <c r="I480" s="4"/>
      <c r="J480" s="4"/>
      <c r="K480" s="4"/>
      <c r="L480" s="4"/>
      <c r="M480" s="4"/>
      <c r="N480" s="4"/>
      <c r="O480" s="23"/>
      <c r="P480" s="24"/>
      <c r="Q480" s="24"/>
      <c r="R480" s="4"/>
      <c r="S480" s="4"/>
      <c r="T480" s="2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row>
    <row r="481" spans="1:49" ht="14.25" customHeight="1" x14ac:dyDescent="0.3">
      <c r="A481" s="4"/>
      <c r="B481" s="4"/>
      <c r="C481" s="4"/>
      <c r="D481" s="4"/>
      <c r="E481" s="4"/>
      <c r="F481" s="4"/>
      <c r="G481" s="4"/>
      <c r="H481" s="4"/>
      <c r="I481" s="4"/>
      <c r="J481" s="4"/>
      <c r="K481" s="4"/>
      <c r="L481" s="4"/>
      <c r="M481" s="4"/>
      <c r="N481" s="4"/>
      <c r="O481" s="23"/>
      <c r="P481" s="24"/>
      <c r="Q481" s="24"/>
      <c r="R481" s="4"/>
      <c r="S481" s="4"/>
      <c r="T481" s="2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row>
    <row r="482" spans="1:49" ht="14.25" customHeight="1" x14ac:dyDescent="0.3">
      <c r="A482" s="4"/>
      <c r="B482" s="4"/>
      <c r="C482" s="4"/>
      <c r="D482" s="4"/>
      <c r="E482" s="4"/>
      <c r="F482" s="4"/>
      <c r="G482" s="4"/>
      <c r="H482" s="4"/>
      <c r="I482" s="4"/>
      <c r="J482" s="4"/>
      <c r="K482" s="4"/>
      <c r="L482" s="4"/>
      <c r="M482" s="4"/>
      <c r="N482" s="4"/>
      <c r="O482" s="23"/>
      <c r="P482" s="24"/>
      <c r="Q482" s="24"/>
      <c r="R482" s="4"/>
      <c r="S482" s="4"/>
      <c r="T482" s="2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row>
    <row r="483" spans="1:49" ht="14.25" customHeight="1" x14ac:dyDescent="0.3">
      <c r="A483" s="4"/>
      <c r="B483" s="4"/>
      <c r="C483" s="4"/>
      <c r="D483" s="4"/>
      <c r="E483" s="4"/>
      <c r="F483" s="4"/>
      <c r="G483" s="4"/>
      <c r="H483" s="4"/>
      <c r="I483" s="4"/>
      <c r="J483" s="4"/>
      <c r="K483" s="4"/>
      <c r="L483" s="4"/>
      <c r="M483" s="4"/>
      <c r="N483" s="4"/>
      <c r="O483" s="23"/>
      <c r="P483" s="24"/>
      <c r="Q483" s="24"/>
      <c r="R483" s="4"/>
      <c r="S483" s="4"/>
      <c r="T483" s="2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row>
    <row r="484" spans="1:49" ht="14.25" customHeight="1" x14ac:dyDescent="0.3">
      <c r="A484" s="4"/>
      <c r="B484" s="4"/>
      <c r="C484" s="4"/>
      <c r="D484" s="4"/>
      <c r="E484" s="4"/>
      <c r="F484" s="4"/>
      <c r="G484" s="4"/>
      <c r="H484" s="4"/>
      <c r="I484" s="4"/>
      <c r="J484" s="4"/>
      <c r="K484" s="4"/>
      <c r="L484" s="4"/>
      <c r="M484" s="4"/>
      <c r="N484" s="4"/>
      <c r="O484" s="23"/>
      <c r="P484" s="24"/>
      <c r="Q484" s="24"/>
      <c r="R484" s="4"/>
      <c r="S484" s="4"/>
      <c r="T484" s="2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row>
    <row r="485" spans="1:49" ht="14.25" customHeight="1" x14ac:dyDescent="0.3">
      <c r="A485" s="4"/>
      <c r="B485" s="4"/>
      <c r="C485" s="4"/>
      <c r="D485" s="4"/>
      <c r="E485" s="4"/>
      <c r="F485" s="4"/>
      <c r="G485" s="4"/>
      <c r="H485" s="4"/>
      <c r="I485" s="4"/>
      <c r="J485" s="4"/>
      <c r="K485" s="4"/>
      <c r="L485" s="4"/>
      <c r="M485" s="4"/>
      <c r="N485" s="4"/>
      <c r="O485" s="23"/>
      <c r="P485" s="24"/>
      <c r="Q485" s="24"/>
      <c r="R485" s="4"/>
      <c r="S485" s="4"/>
      <c r="T485" s="2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row>
    <row r="486" spans="1:49" ht="14.25" customHeight="1" x14ac:dyDescent="0.3">
      <c r="A486" s="4"/>
      <c r="B486" s="4"/>
      <c r="C486" s="4"/>
      <c r="D486" s="4"/>
      <c r="E486" s="4"/>
      <c r="F486" s="4"/>
      <c r="G486" s="4"/>
      <c r="H486" s="4"/>
      <c r="I486" s="4"/>
      <c r="J486" s="4"/>
      <c r="K486" s="4"/>
      <c r="L486" s="4"/>
      <c r="M486" s="4"/>
      <c r="N486" s="4"/>
      <c r="O486" s="23"/>
      <c r="P486" s="24"/>
      <c r="Q486" s="24"/>
      <c r="R486" s="4"/>
      <c r="S486" s="4"/>
      <c r="T486" s="2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row>
    <row r="487" spans="1:49" ht="14.25" customHeight="1" x14ac:dyDescent="0.3">
      <c r="A487" s="4"/>
      <c r="B487" s="4"/>
      <c r="C487" s="4"/>
      <c r="D487" s="4"/>
      <c r="E487" s="4"/>
      <c r="F487" s="4"/>
      <c r="G487" s="4"/>
      <c r="H487" s="4"/>
      <c r="I487" s="4"/>
      <c r="J487" s="4"/>
      <c r="K487" s="4"/>
      <c r="L487" s="4"/>
      <c r="M487" s="4"/>
      <c r="N487" s="4"/>
      <c r="O487" s="23"/>
      <c r="P487" s="24"/>
      <c r="Q487" s="24"/>
      <c r="R487" s="4"/>
      <c r="S487" s="4"/>
      <c r="T487" s="2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row>
    <row r="488" spans="1:49" ht="14.25" customHeight="1" x14ac:dyDescent="0.3">
      <c r="A488" s="4"/>
      <c r="B488" s="4"/>
      <c r="C488" s="4"/>
      <c r="D488" s="4"/>
      <c r="E488" s="4"/>
      <c r="F488" s="4"/>
      <c r="G488" s="4"/>
      <c r="H488" s="4"/>
      <c r="I488" s="4"/>
      <c r="J488" s="4"/>
      <c r="K488" s="4"/>
      <c r="L488" s="4"/>
      <c r="M488" s="4"/>
      <c r="N488" s="4"/>
      <c r="O488" s="23"/>
      <c r="P488" s="24"/>
      <c r="Q488" s="24"/>
      <c r="R488" s="4"/>
      <c r="S488" s="4"/>
      <c r="T488" s="2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row>
    <row r="489" spans="1:49" ht="14.25" customHeight="1" x14ac:dyDescent="0.3">
      <c r="A489" s="4"/>
      <c r="B489" s="4"/>
      <c r="C489" s="4"/>
      <c r="D489" s="4"/>
      <c r="E489" s="4"/>
      <c r="F489" s="4"/>
      <c r="G489" s="4"/>
      <c r="H489" s="4"/>
      <c r="I489" s="4"/>
      <c r="J489" s="4"/>
      <c r="K489" s="4"/>
      <c r="L489" s="4"/>
      <c r="M489" s="4"/>
      <c r="N489" s="4"/>
      <c r="O489" s="23"/>
      <c r="P489" s="24"/>
      <c r="Q489" s="24"/>
      <c r="R489" s="4"/>
      <c r="S489" s="4"/>
      <c r="T489" s="2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row>
    <row r="490" spans="1:49" ht="14.25" customHeight="1" x14ac:dyDescent="0.3">
      <c r="A490" s="4"/>
      <c r="B490" s="4"/>
      <c r="C490" s="4"/>
      <c r="D490" s="4"/>
      <c r="E490" s="4"/>
      <c r="F490" s="4"/>
      <c r="G490" s="4"/>
      <c r="H490" s="4"/>
      <c r="I490" s="4"/>
      <c r="J490" s="4"/>
      <c r="K490" s="4"/>
      <c r="L490" s="4"/>
      <c r="M490" s="4"/>
      <c r="N490" s="4"/>
      <c r="O490" s="23"/>
      <c r="P490" s="24"/>
      <c r="Q490" s="24"/>
      <c r="R490" s="4"/>
      <c r="S490" s="4"/>
      <c r="T490" s="2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row>
    <row r="491" spans="1:49" ht="14.25" customHeight="1" x14ac:dyDescent="0.3">
      <c r="A491" s="4"/>
      <c r="B491" s="4"/>
      <c r="C491" s="4"/>
      <c r="D491" s="4"/>
      <c r="E491" s="4"/>
      <c r="F491" s="4"/>
      <c r="G491" s="4"/>
      <c r="H491" s="4"/>
      <c r="I491" s="4"/>
      <c r="J491" s="4"/>
      <c r="K491" s="4"/>
      <c r="L491" s="4"/>
      <c r="M491" s="4"/>
      <c r="N491" s="4"/>
      <c r="O491" s="23"/>
      <c r="P491" s="24"/>
      <c r="Q491" s="24"/>
      <c r="R491" s="4"/>
      <c r="S491" s="4"/>
      <c r="T491" s="2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row>
    <row r="492" spans="1:49" ht="14.25" customHeight="1" x14ac:dyDescent="0.3">
      <c r="A492" s="4"/>
      <c r="B492" s="4"/>
      <c r="C492" s="4"/>
      <c r="D492" s="4"/>
      <c r="E492" s="4"/>
      <c r="F492" s="4"/>
      <c r="G492" s="4"/>
      <c r="H492" s="4"/>
      <c r="I492" s="4"/>
      <c r="J492" s="4"/>
      <c r="K492" s="4"/>
      <c r="L492" s="4"/>
      <c r="M492" s="4"/>
      <c r="N492" s="4"/>
      <c r="O492" s="23"/>
      <c r="P492" s="24"/>
      <c r="Q492" s="24"/>
      <c r="R492" s="4"/>
      <c r="S492" s="4"/>
      <c r="T492" s="2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row>
    <row r="493" spans="1:49" ht="14.25" customHeight="1" x14ac:dyDescent="0.3">
      <c r="A493" s="4"/>
      <c r="B493" s="4"/>
      <c r="C493" s="4"/>
      <c r="D493" s="4"/>
      <c r="E493" s="4"/>
      <c r="F493" s="4"/>
      <c r="G493" s="4"/>
      <c r="H493" s="4"/>
      <c r="I493" s="4"/>
      <c r="J493" s="4"/>
      <c r="K493" s="4"/>
      <c r="L493" s="4"/>
      <c r="M493" s="4"/>
      <c r="N493" s="4"/>
      <c r="O493" s="23"/>
      <c r="P493" s="24"/>
      <c r="Q493" s="24"/>
      <c r="R493" s="4"/>
      <c r="S493" s="4"/>
      <c r="T493" s="2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row>
    <row r="494" spans="1:49" ht="14.25" customHeight="1" x14ac:dyDescent="0.3">
      <c r="A494" s="4"/>
      <c r="B494" s="4"/>
      <c r="C494" s="4"/>
      <c r="D494" s="4"/>
      <c r="E494" s="4"/>
      <c r="F494" s="4"/>
      <c r="G494" s="4"/>
      <c r="H494" s="4"/>
      <c r="I494" s="4"/>
      <c r="J494" s="4"/>
      <c r="K494" s="4"/>
      <c r="L494" s="4"/>
      <c r="M494" s="4"/>
      <c r="N494" s="4"/>
      <c r="O494" s="23"/>
      <c r="P494" s="24"/>
      <c r="Q494" s="24"/>
      <c r="R494" s="4"/>
      <c r="S494" s="4"/>
      <c r="T494" s="2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row>
    <row r="495" spans="1:49" ht="14.25" customHeight="1" x14ac:dyDescent="0.3">
      <c r="A495" s="4"/>
      <c r="B495" s="4"/>
      <c r="C495" s="4"/>
      <c r="D495" s="4"/>
      <c r="E495" s="4"/>
      <c r="F495" s="4"/>
      <c r="G495" s="4"/>
      <c r="H495" s="4"/>
      <c r="I495" s="4"/>
      <c r="J495" s="4"/>
      <c r="K495" s="4"/>
      <c r="L495" s="4"/>
      <c r="M495" s="4"/>
      <c r="N495" s="4"/>
      <c r="O495" s="23"/>
      <c r="P495" s="24"/>
      <c r="Q495" s="24"/>
      <c r="R495" s="4"/>
      <c r="S495" s="4"/>
      <c r="T495" s="2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row>
    <row r="496" spans="1:49" ht="14.25" customHeight="1" x14ac:dyDescent="0.3">
      <c r="A496" s="4"/>
      <c r="B496" s="4"/>
      <c r="C496" s="4"/>
      <c r="D496" s="4"/>
      <c r="E496" s="4"/>
      <c r="F496" s="4"/>
      <c r="G496" s="4"/>
      <c r="H496" s="4"/>
      <c r="I496" s="4"/>
      <c r="J496" s="4"/>
      <c r="K496" s="4"/>
      <c r="L496" s="4"/>
      <c r="M496" s="4"/>
      <c r="N496" s="4"/>
      <c r="O496" s="23"/>
      <c r="P496" s="24"/>
      <c r="Q496" s="24"/>
      <c r="R496" s="4"/>
      <c r="S496" s="4"/>
      <c r="T496" s="2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row>
    <row r="497" spans="1:49" ht="14.25" customHeight="1" x14ac:dyDescent="0.3">
      <c r="A497" s="4"/>
      <c r="B497" s="4"/>
      <c r="C497" s="4"/>
      <c r="D497" s="4"/>
      <c r="E497" s="4"/>
      <c r="F497" s="4"/>
      <c r="G497" s="4"/>
      <c r="H497" s="4"/>
      <c r="I497" s="4"/>
      <c r="J497" s="4"/>
      <c r="K497" s="4"/>
      <c r="L497" s="4"/>
      <c r="M497" s="4"/>
      <c r="N497" s="4"/>
      <c r="O497" s="23"/>
      <c r="P497" s="24"/>
      <c r="Q497" s="24"/>
      <c r="R497" s="4"/>
      <c r="S497" s="4"/>
      <c r="T497" s="2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row>
    <row r="498" spans="1:49" ht="14.25" customHeight="1" x14ac:dyDescent="0.3">
      <c r="A498" s="4"/>
      <c r="B498" s="4"/>
      <c r="C498" s="4"/>
      <c r="D498" s="4"/>
      <c r="E498" s="4"/>
      <c r="F498" s="4"/>
      <c r="G498" s="4"/>
      <c r="H498" s="4"/>
      <c r="I498" s="4"/>
      <c r="J498" s="4"/>
      <c r="K498" s="4"/>
      <c r="L498" s="4"/>
      <c r="M498" s="4"/>
      <c r="N498" s="4"/>
      <c r="O498" s="23"/>
      <c r="P498" s="24"/>
      <c r="Q498" s="24"/>
      <c r="R498" s="4"/>
      <c r="S498" s="4"/>
      <c r="T498" s="2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row>
    <row r="499" spans="1:49" ht="14.25" customHeight="1" x14ac:dyDescent="0.3">
      <c r="A499" s="4"/>
      <c r="B499" s="4"/>
      <c r="C499" s="4"/>
      <c r="D499" s="4"/>
      <c r="E499" s="4"/>
      <c r="F499" s="4"/>
      <c r="G499" s="4"/>
      <c r="H499" s="4"/>
      <c r="I499" s="4"/>
      <c r="J499" s="4"/>
      <c r="K499" s="4"/>
      <c r="L499" s="4"/>
      <c r="M499" s="4"/>
      <c r="N499" s="4"/>
      <c r="O499" s="23"/>
      <c r="P499" s="24"/>
      <c r="Q499" s="24"/>
      <c r="R499" s="4"/>
      <c r="S499" s="4"/>
      <c r="T499" s="2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row>
    <row r="500" spans="1:49" ht="14.25" customHeight="1" x14ac:dyDescent="0.3">
      <c r="A500" s="4"/>
      <c r="B500" s="4"/>
      <c r="C500" s="4"/>
      <c r="D500" s="4"/>
      <c r="E500" s="4"/>
      <c r="F500" s="4"/>
      <c r="G500" s="4"/>
      <c r="H500" s="4"/>
      <c r="I500" s="4"/>
      <c r="J500" s="4"/>
      <c r="K500" s="4"/>
      <c r="L500" s="4"/>
      <c r="M500" s="4"/>
      <c r="N500" s="4"/>
      <c r="O500" s="23"/>
      <c r="P500" s="24"/>
      <c r="Q500" s="24"/>
      <c r="R500" s="4"/>
      <c r="S500" s="4"/>
      <c r="T500" s="2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row>
    <row r="501" spans="1:49" ht="14.25" customHeight="1" x14ac:dyDescent="0.3">
      <c r="A501" s="4"/>
      <c r="B501" s="4"/>
      <c r="C501" s="4"/>
      <c r="D501" s="4"/>
      <c r="E501" s="4"/>
      <c r="F501" s="4"/>
      <c r="G501" s="4"/>
      <c r="H501" s="4"/>
      <c r="I501" s="4"/>
      <c r="J501" s="4"/>
      <c r="K501" s="4"/>
      <c r="L501" s="4"/>
      <c r="M501" s="4"/>
      <c r="N501" s="4"/>
      <c r="O501" s="23"/>
      <c r="P501" s="24"/>
      <c r="Q501" s="24"/>
      <c r="R501" s="4"/>
      <c r="S501" s="4"/>
      <c r="T501" s="2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row>
    <row r="502" spans="1:49" ht="14.25" customHeight="1" x14ac:dyDescent="0.3">
      <c r="A502" s="4"/>
      <c r="B502" s="4"/>
      <c r="C502" s="4"/>
      <c r="D502" s="4"/>
      <c r="E502" s="4"/>
      <c r="F502" s="4"/>
      <c r="G502" s="4"/>
      <c r="H502" s="4"/>
      <c r="I502" s="4"/>
      <c r="J502" s="4"/>
      <c r="K502" s="4"/>
      <c r="L502" s="4"/>
      <c r="M502" s="4"/>
      <c r="N502" s="4"/>
      <c r="O502" s="23"/>
      <c r="P502" s="24"/>
      <c r="Q502" s="24"/>
      <c r="R502" s="4"/>
      <c r="S502" s="4"/>
      <c r="T502" s="2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row>
    <row r="503" spans="1:49" ht="14.25" customHeight="1" x14ac:dyDescent="0.3">
      <c r="A503" s="4"/>
      <c r="B503" s="4"/>
      <c r="C503" s="4"/>
      <c r="D503" s="4"/>
      <c r="E503" s="4"/>
      <c r="F503" s="4"/>
      <c r="G503" s="4"/>
      <c r="H503" s="4"/>
      <c r="I503" s="4"/>
      <c r="J503" s="4"/>
      <c r="K503" s="4"/>
      <c r="L503" s="4"/>
      <c r="M503" s="4"/>
      <c r="N503" s="4"/>
      <c r="O503" s="23"/>
      <c r="P503" s="24"/>
      <c r="Q503" s="24"/>
      <c r="R503" s="4"/>
      <c r="S503" s="4"/>
      <c r="T503" s="2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row>
    <row r="504" spans="1:49" ht="14.25" customHeight="1" x14ac:dyDescent="0.3">
      <c r="A504" s="4"/>
      <c r="B504" s="4"/>
      <c r="C504" s="4"/>
      <c r="D504" s="4"/>
      <c r="E504" s="4"/>
      <c r="F504" s="4"/>
      <c r="G504" s="4"/>
      <c r="H504" s="4"/>
      <c r="I504" s="4"/>
      <c r="J504" s="4"/>
      <c r="K504" s="4"/>
      <c r="L504" s="4"/>
      <c r="M504" s="4"/>
      <c r="N504" s="4"/>
      <c r="O504" s="23"/>
      <c r="P504" s="24"/>
      <c r="Q504" s="24"/>
      <c r="R504" s="4"/>
      <c r="S504" s="4"/>
      <c r="T504" s="2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row>
    <row r="505" spans="1:49" ht="14.25" customHeight="1" x14ac:dyDescent="0.3">
      <c r="A505" s="4"/>
      <c r="B505" s="4"/>
      <c r="C505" s="4"/>
      <c r="D505" s="4"/>
      <c r="E505" s="4"/>
      <c r="F505" s="4"/>
      <c r="G505" s="4"/>
      <c r="H505" s="4"/>
      <c r="I505" s="4"/>
      <c r="J505" s="4"/>
      <c r="K505" s="4"/>
      <c r="L505" s="4"/>
      <c r="M505" s="4"/>
      <c r="N505" s="4"/>
      <c r="O505" s="23"/>
      <c r="P505" s="24"/>
      <c r="Q505" s="24"/>
      <c r="R505" s="4"/>
      <c r="S505" s="4"/>
      <c r="T505" s="2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row>
    <row r="506" spans="1:49" ht="14.25" customHeight="1" x14ac:dyDescent="0.3">
      <c r="A506" s="4"/>
      <c r="B506" s="4"/>
      <c r="C506" s="4"/>
      <c r="D506" s="4"/>
      <c r="E506" s="4"/>
      <c r="F506" s="4"/>
      <c r="G506" s="4"/>
      <c r="H506" s="4"/>
      <c r="I506" s="4"/>
      <c r="J506" s="4"/>
      <c r="K506" s="4"/>
      <c r="L506" s="4"/>
      <c r="M506" s="4"/>
      <c r="N506" s="4"/>
      <c r="O506" s="23"/>
      <c r="P506" s="24"/>
      <c r="Q506" s="24"/>
      <c r="R506" s="4"/>
      <c r="S506" s="4"/>
      <c r="T506" s="2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row>
    <row r="507" spans="1:49" ht="14.25" customHeight="1" x14ac:dyDescent="0.3">
      <c r="A507" s="4"/>
      <c r="B507" s="4"/>
      <c r="C507" s="4"/>
      <c r="D507" s="4"/>
      <c r="E507" s="4"/>
      <c r="F507" s="4"/>
      <c r="G507" s="4"/>
      <c r="H507" s="4"/>
      <c r="I507" s="4"/>
      <c r="J507" s="4"/>
      <c r="K507" s="4"/>
      <c r="L507" s="4"/>
      <c r="M507" s="4"/>
      <c r="N507" s="4"/>
      <c r="O507" s="23"/>
      <c r="P507" s="24"/>
      <c r="Q507" s="24"/>
      <c r="R507" s="4"/>
      <c r="S507" s="4"/>
      <c r="T507" s="2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row>
    <row r="508" spans="1:49" ht="14.25" customHeight="1" x14ac:dyDescent="0.3">
      <c r="A508" s="4"/>
      <c r="B508" s="4"/>
      <c r="C508" s="4"/>
      <c r="D508" s="4"/>
      <c r="E508" s="4"/>
      <c r="F508" s="4"/>
      <c r="G508" s="4"/>
      <c r="H508" s="4"/>
      <c r="I508" s="4"/>
      <c r="J508" s="4"/>
      <c r="K508" s="4"/>
      <c r="L508" s="4"/>
      <c r="M508" s="4"/>
      <c r="N508" s="4"/>
      <c r="O508" s="23"/>
      <c r="P508" s="24"/>
      <c r="Q508" s="24"/>
      <c r="R508" s="4"/>
      <c r="S508" s="4"/>
      <c r="T508" s="2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row>
    <row r="509" spans="1:49" ht="14.25" customHeight="1" x14ac:dyDescent="0.3">
      <c r="A509" s="4"/>
      <c r="B509" s="4"/>
      <c r="C509" s="4"/>
      <c r="D509" s="4"/>
      <c r="E509" s="4"/>
      <c r="F509" s="4"/>
      <c r="G509" s="4"/>
      <c r="H509" s="4"/>
      <c r="I509" s="4"/>
      <c r="J509" s="4"/>
      <c r="K509" s="4"/>
      <c r="L509" s="4"/>
      <c r="M509" s="4"/>
      <c r="N509" s="4"/>
      <c r="O509" s="23"/>
      <c r="P509" s="24"/>
      <c r="Q509" s="24"/>
      <c r="R509" s="4"/>
      <c r="S509" s="4"/>
      <c r="T509" s="2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row>
    <row r="510" spans="1:49" ht="14.25" customHeight="1" x14ac:dyDescent="0.3">
      <c r="A510" s="4"/>
      <c r="B510" s="4"/>
      <c r="C510" s="4"/>
      <c r="D510" s="4"/>
      <c r="E510" s="4"/>
      <c r="F510" s="4"/>
      <c r="G510" s="4"/>
      <c r="H510" s="4"/>
      <c r="I510" s="4"/>
      <c r="J510" s="4"/>
      <c r="K510" s="4"/>
      <c r="L510" s="4"/>
      <c r="M510" s="4"/>
      <c r="N510" s="4"/>
      <c r="O510" s="23"/>
      <c r="P510" s="24"/>
      <c r="Q510" s="24"/>
      <c r="R510" s="4"/>
      <c r="S510" s="4"/>
      <c r="T510" s="2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row>
    <row r="511" spans="1:49" ht="14.25" customHeight="1" x14ac:dyDescent="0.3">
      <c r="A511" s="4"/>
      <c r="B511" s="4"/>
      <c r="C511" s="4"/>
      <c r="D511" s="4"/>
      <c r="E511" s="4"/>
      <c r="F511" s="4"/>
      <c r="G511" s="4"/>
      <c r="H511" s="4"/>
      <c r="I511" s="4"/>
      <c r="J511" s="4"/>
      <c r="K511" s="4"/>
      <c r="L511" s="4"/>
      <c r="M511" s="4"/>
      <c r="N511" s="4"/>
      <c r="O511" s="23"/>
      <c r="P511" s="24"/>
      <c r="Q511" s="24"/>
      <c r="R511" s="4"/>
      <c r="S511" s="4"/>
      <c r="T511" s="2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row>
    <row r="512" spans="1:49" ht="14.25" customHeight="1" x14ac:dyDescent="0.3">
      <c r="A512" s="4"/>
      <c r="B512" s="4"/>
      <c r="C512" s="4"/>
      <c r="D512" s="4"/>
      <c r="E512" s="4"/>
      <c r="F512" s="4"/>
      <c r="G512" s="4"/>
      <c r="H512" s="4"/>
      <c r="I512" s="4"/>
      <c r="J512" s="4"/>
      <c r="K512" s="4"/>
      <c r="L512" s="4"/>
      <c r="M512" s="4"/>
      <c r="N512" s="4"/>
      <c r="O512" s="23"/>
      <c r="P512" s="24"/>
      <c r="Q512" s="24"/>
      <c r="R512" s="4"/>
      <c r="S512" s="4"/>
      <c r="T512" s="2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row>
    <row r="513" spans="1:49" ht="14.25" customHeight="1" x14ac:dyDescent="0.3">
      <c r="A513" s="4"/>
      <c r="B513" s="4"/>
      <c r="C513" s="4"/>
      <c r="D513" s="4"/>
      <c r="E513" s="4"/>
      <c r="F513" s="4"/>
      <c r="G513" s="4"/>
      <c r="H513" s="4"/>
      <c r="I513" s="4"/>
      <c r="J513" s="4"/>
      <c r="K513" s="4"/>
      <c r="L513" s="4"/>
      <c r="M513" s="4"/>
      <c r="N513" s="4"/>
      <c r="O513" s="23"/>
      <c r="P513" s="24"/>
      <c r="Q513" s="24"/>
      <c r="R513" s="4"/>
      <c r="S513" s="4"/>
      <c r="T513" s="2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row>
    <row r="514" spans="1:49" ht="14.25" customHeight="1" x14ac:dyDescent="0.3">
      <c r="A514" s="4"/>
      <c r="B514" s="4"/>
      <c r="C514" s="4"/>
      <c r="D514" s="4"/>
      <c r="E514" s="4"/>
      <c r="F514" s="4"/>
      <c r="G514" s="4"/>
      <c r="H514" s="4"/>
      <c r="I514" s="4"/>
      <c r="J514" s="4"/>
      <c r="K514" s="4"/>
      <c r="L514" s="4"/>
      <c r="M514" s="4"/>
      <c r="N514" s="4"/>
      <c r="O514" s="23"/>
      <c r="P514" s="24"/>
      <c r="Q514" s="24"/>
      <c r="R514" s="4"/>
      <c r="S514" s="4"/>
      <c r="T514" s="2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row>
    <row r="515" spans="1:49" ht="14.25" customHeight="1" x14ac:dyDescent="0.3">
      <c r="A515" s="4"/>
      <c r="B515" s="4"/>
      <c r="C515" s="4"/>
      <c r="D515" s="4"/>
      <c r="E515" s="4"/>
      <c r="F515" s="4"/>
      <c r="G515" s="4"/>
      <c r="H515" s="4"/>
      <c r="I515" s="4"/>
      <c r="J515" s="4"/>
      <c r="K515" s="4"/>
      <c r="L515" s="4"/>
      <c r="M515" s="4"/>
      <c r="N515" s="4"/>
      <c r="O515" s="23"/>
      <c r="P515" s="24"/>
      <c r="Q515" s="24"/>
      <c r="R515" s="4"/>
      <c r="S515" s="4"/>
      <c r="T515" s="2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row>
    <row r="516" spans="1:49" ht="14.25" customHeight="1" x14ac:dyDescent="0.3">
      <c r="A516" s="4"/>
      <c r="B516" s="4"/>
      <c r="C516" s="4"/>
      <c r="D516" s="4"/>
      <c r="E516" s="4"/>
      <c r="F516" s="4"/>
      <c r="G516" s="4"/>
      <c r="H516" s="4"/>
      <c r="I516" s="4"/>
      <c r="J516" s="4"/>
      <c r="K516" s="4"/>
      <c r="L516" s="4"/>
      <c r="M516" s="4"/>
      <c r="N516" s="4"/>
      <c r="O516" s="23"/>
      <c r="P516" s="24"/>
      <c r="Q516" s="24"/>
      <c r="R516" s="4"/>
      <c r="S516" s="4"/>
      <c r="T516" s="2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row>
    <row r="517" spans="1:49" ht="14.25" customHeight="1" x14ac:dyDescent="0.3">
      <c r="A517" s="4"/>
      <c r="B517" s="4"/>
      <c r="C517" s="4"/>
      <c r="D517" s="4"/>
      <c r="E517" s="4"/>
      <c r="F517" s="4"/>
      <c r="G517" s="4"/>
      <c r="H517" s="4"/>
      <c r="I517" s="4"/>
      <c r="J517" s="4"/>
      <c r="K517" s="4"/>
      <c r="L517" s="4"/>
      <c r="M517" s="4"/>
      <c r="N517" s="4"/>
      <c r="O517" s="23"/>
      <c r="P517" s="24"/>
      <c r="Q517" s="24"/>
      <c r="R517" s="4"/>
      <c r="S517" s="4"/>
      <c r="T517" s="2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row>
    <row r="518" spans="1:49" ht="14.25" customHeight="1" x14ac:dyDescent="0.3">
      <c r="A518" s="4"/>
      <c r="B518" s="4"/>
      <c r="C518" s="4"/>
      <c r="D518" s="4"/>
      <c r="E518" s="4"/>
      <c r="F518" s="4"/>
      <c r="G518" s="4"/>
      <c r="H518" s="4"/>
      <c r="I518" s="4"/>
      <c r="J518" s="4"/>
      <c r="K518" s="4"/>
      <c r="L518" s="4"/>
      <c r="M518" s="4"/>
      <c r="N518" s="4"/>
      <c r="O518" s="23"/>
      <c r="P518" s="24"/>
      <c r="Q518" s="24"/>
      <c r="R518" s="4"/>
      <c r="S518" s="4"/>
      <c r="T518" s="2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row>
    <row r="519" spans="1:49" ht="14.25" customHeight="1" x14ac:dyDescent="0.3">
      <c r="A519" s="4"/>
      <c r="B519" s="4"/>
      <c r="C519" s="4"/>
      <c r="D519" s="4"/>
      <c r="E519" s="4"/>
      <c r="F519" s="4"/>
      <c r="G519" s="4"/>
      <c r="H519" s="4"/>
      <c r="I519" s="4"/>
      <c r="J519" s="4"/>
      <c r="K519" s="4"/>
      <c r="L519" s="4"/>
      <c r="M519" s="4"/>
      <c r="N519" s="4"/>
      <c r="O519" s="23"/>
      <c r="P519" s="24"/>
      <c r="Q519" s="24"/>
      <c r="R519" s="4"/>
      <c r="S519" s="4"/>
      <c r="T519" s="2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row>
    <row r="520" spans="1:49" ht="14.25" customHeight="1" x14ac:dyDescent="0.3">
      <c r="A520" s="4"/>
      <c r="B520" s="4"/>
      <c r="C520" s="4"/>
      <c r="D520" s="4"/>
      <c r="E520" s="4"/>
      <c r="F520" s="4"/>
      <c r="G520" s="4"/>
      <c r="H520" s="4"/>
      <c r="I520" s="4"/>
      <c r="J520" s="4"/>
      <c r="K520" s="4"/>
      <c r="L520" s="4"/>
      <c r="M520" s="4"/>
      <c r="N520" s="4"/>
      <c r="O520" s="23"/>
      <c r="P520" s="24"/>
      <c r="Q520" s="24"/>
      <c r="R520" s="4"/>
      <c r="S520" s="4"/>
      <c r="T520" s="2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row>
    <row r="521" spans="1:49" ht="14.25" customHeight="1" x14ac:dyDescent="0.3">
      <c r="A521" s="4"/>
      <c r="B521" s="4"/>
      <c r="C521" s="4"/>
      <c r="D521" s="4"/>
      <c r="E521" s="4"/>
      <c r="F521" s="4"/>
      <c r="G521" s="4"/>
      <c r="H521" s="4"/>
      <c r="I521" s="4"/>
      <c r="J521" s="4"/>
      <c r="K521" s="4"/>
      <c r="L521" s="4"/>
      <c r="M521" s="4"/>
      <c r="N521" s="4"/>
      <c r="O521" s="23"/>
      <c r="P521" s="24"/>
      <c r="Q521" s="24"/>
      <c r="R521" s="4"/>
      <c r="S521" s="4"/>
      <c r="T521" s="2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row>
    <row r="522" spans="1:49" ht="14.25" customHeight="1" x14ac:dyDescent="0.3">
      <c r="A522" s="4"/>
      <c r="B522" s="4"/>
      <c r="C522" s="4"/>
      <c r="D522" s="4"/>
      <c r="E522" s="4"/>
      <c r="F522" s="4"/>
      <c r="G522" s="4"/>
      <c r="H522" s="4"/>
      <c r="I522" s="4"/>
      <c r="J522" s="4"/>
      <c r="K522" s="4"/>
      <c r="L522" s="4"/>
      <c r="M522" s="4"/>
      <c r="N522" s="4"/>
      <c r="O522" s="23"/>
      <c r="P522" s="24"/>
      <c r="Q522" s="24"/>
      <c r="R522" s="4"/>
      <c r="S522" s="4"/>
      <c r="T522" s="2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row>
    <row r="523" spans="1:49" ht="14.25" customHeight="1" x14ac:dyDescent="0.3">
      <c r="A523" s="4"/>
      <c r="B523" s="4"/>
      <c r="C523" s="4"/>
      <c r="D523" s="4"/>
      <c r="E523" s="4"/>
      <c r="F523" s="4"/>
      <c r="G523" s="4"/>
      <c r="H523" s="4"/>
      <c r="I523" s="4"/>
      <c r="J523" s="4"/>
      <c r="K523" s="4"/>
      <c r="L523" s="4"/>
      <c r="M523" s="4"/>
      <c r="N523" s="4"/>
      <c r="O523" s="23"/>
      <c r="P523" s="24"/>
      <c r="Q523" s="24"/>
      <c r="R523" s="4"/>
      <c r="S523" s="4"/>
      <c r="T523" s="2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row>
    <row r="524" spans="1:49" ht="14.25" customHeight="1" x14ac:dyDescent="0.3">
      <c r="A524" s="4"/>
      <c r="B524" s="4"/>
      <c r="C524" s="4"/>
      <c r="D524" s="4"/>
      <c r="E524" s="4"/>
      <c r="F524" s="4"/>
      <c r="G524" s="4"/>
      <c r="H524" s="4"/>
      <c r="I524" s="4"/>
      <c r="J524" s="4"/>
      <c r="K524" s="4"/>
      <c r="L524" s="4"/>
      <c r="M524" s="4"/>
      <c r="N524" s="4"/>
      <c r="O524" s="23"/>
      <c r="P524" s="24"/>
      <c r="Q524" s="24"/>
      <c r="R524" s="4"/>
      <c r="S524" s="4"/>
      <c r="T524" s="2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row>
    <row r="525" spans="1:49" ht="14.25" customHeight="1" x14ac:dyDescent="0.3">
      <c r="A525" s="4"/>
      <c r="B525" s="4"/>
      <c r="C525" s="4"/>
      <c r="D525" s="4"/>
      <c r="E525" s="4"/>
      <c r="F525" s="4"/>
      <c r="G525" s="4"/>
      <c r="H525" s="4"/>
      <c r="I525" s="4"/>
      <c r="J525" s="4"/>
      <c r="K525" s="4"/>
      <c r="L525" s="4"/>
      <c r="M525" s="4"/>
      <c r="N525" s="4"/>
      <c r="O525" s="23"/>
      <c r="P525" s="24"/>
      <c r="Q525" s="24"/>
      <c r="R525" s="4"/>
      <c r="S525" s="4"/>
      <c r="T525" s="2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row>
    <row r="526" spans="1:49" ht="14.25" customHeight="1" x14ac:dyDescent="0.3">
      <c r="A526" s="4"/>
      <c r="B526" s="4"/>
      <c r="C526" s="4"/>
      <c r="D526" s="4"/>
      <c r="E526" s="4"/>
      <c r="F526" s="4"/>
      <c r="G526" s="4"/>
      <c r="H526" s="4"/>
      <c r="I526" s="4"/>
      <c r="J526" s="4"/>
      <c r="K526" s="4"/>
      <c r="L526" s="4"/>
      <c r="M526" s="4"/>
      <c r="N526" s="4"/>
      <c r="O526" s="23"/>
      <c r="P526" s="24"/>
      <c r="Q526" s="24"/>
      <c r="R526" s="4"/>
      <c r="S526" s="4"/>
      <c r="T526" s="2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row>
    <row r="527" spans="1:49" ht="14.25" customHeight="1" x14ac:dyDescent="0.3">
      <c r="A527" s="4"/>
      <c r="B527" s="4"/>
      <c r="C527" s="4"/>
      <c r="D527" s="4"/>
      <c r="E527" s="4"/>
      <c r="F527" s="4"/>
      <c r="G527" s="4"/>
      <c r="H527" s="4"/>
      <c r="I527" s="4"/>
      <c r="J527" s="4"/>
      <c r="K527" s="4"/>
      <c r="L527" s="4"/>
      <c r="M527" s="4"/>
      <c r="N527" s="4"/>
      <c r="O527" s="23"/>
      <c r="P527" s="24"/>
      <c r="Q527" s="24"/>
      <c r="R527" s="4"/>
      <c r="S527" s="4"/>
      <c r="T527" s="2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row>
    <row r="528" spans="1:49" ht="14.25" customHeight="1" x14ac:dyDescent="0.3">
      <c r="A528" s="4"/>
      <c r="B528" s="4"/>
      <c r="C528" s="4"/>
      <c r="D528" s="4"/>
      <c r="E528" s="4"/>
      <c r="F528" s="4"/>
      <c r="G528" s="4"/>
      <c r="H528" s="4"/>
      <c r="I528" s="4"/>
      <c r="J528" s="4"/>
      <c r="K528" s="4"/>
      <c r="L528" s="4"/>
      <c r="M528" s="4"/>
      <c r="N528" s="4"/>
      <c r="O528" s="23"/>
      <c r="P528" s="24"/>
      <c r="Q528" s="24"/>
      <c r="R528" s="4"/>
      <c r="S528" s="4"/>
      <c r="T528" s="2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row>
    <row r="529" spans="1:49" ht="14.25" customHeight="1" x14ac:dyDescent="0.3">
      <c r="A529" s="4"/>
      <c r="B529" s="4"/>
      <c r="C529" s="4"/>
      <c r="D529" s="4"/>
      <c r="E529" s="4"/>
      <c r="F529" s="4"/>
      <c r="G529" s="4"/>
      <c r="H529" s="4"/>
      <c r="I529" s="4"/>
      <c r="J529" s="4"/>
      <c r="K529" s="4"/>
      <c r="L529" s="4"/>
      <c r="M529" s="4"/>
      <c r="N529" s="4"/>
      <c r="O529" s="23"/>
      <c r="P529" s="24"/>
      <c r="Q529" s="24"/>
      <c r="R529" s="4"/>
      <c r="S529" s="4"/>
      <c r="T529" s="2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row>
    <row r="530" spans="1:49" ht="14.25" customHeight="1" x14ac:dyDescent="0.3">
      <c r="A530" s="4"/>
      <c r="B530" s="4"/>
      <c r="C530" s="4"/>
      <c r="D530" s="4"/>
      <c r="E530" s="4"/>
      <c r="F530" s="4"/>
      <c r="G530" s="4"/>
      <c r="H530" s="4"/>
      <c r="I530" s="4"/>
      <c r="J530" s="4"/>
      <c r="K530" s="4"/>
      <c r="L530" s="4"/>
      <c r="M530" s="4"/>
      <c r="N530" s="4"/>
      <c r="O530" s="23"/>
      <c r="P530" s="24"/>
      <c r="Q530" s="24"/>
      <c r="R530" s="4"/>
      <c r="S530" s="4"/>
      <c r="T530" s="2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row>
    <row r="531" spans="1:49" ht="14.25" customHeight="1" x14ac:dyDescent="0.3">
      <c r="A531" s="4"/>
      <c r="B531" s="4"/>
      <c r="C531" s="4"/>
      <c r="D531" s="4"/>
      <c r="E531" s="4"/>
      <c r="F531" s="4"/>
      <c r="G531" s="4"/>
      <c r="H531" s="4"/>
      <c r="I531" s="4"/>
      <c r="J531" s="4"/>
      <c r="K531" s="4"/>
      <c r="L531" s="4"/>
      <c r="M531" s="4"/>
      <c r="N531" s="4"/>
      <c r="O531" s="23"/>
      <c r="P531" s="24"/>
      <c r="Q531" s="24"/>
      <c r="R531" s="4"/>
      <c r="S531" s="4"/>
      <c r="T531" s="2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row>
    <row r="532" spans="1:49" ht="14.25" customHeight="1" x14ac:dyDescent="0.3">
      <c r="A532" s="4"/>
      <c r="B532" s="4"/>
      <c r="C532" s="4"/>
      <c r="D532" s="4"/>
      <c r="E532" s="4"/>
      <c r="F532" s="4"/>
      <c r="G532" s="4"/>
      <c r="H532" s="4"/>
      <c r="I532" s="4"/>
      <c r="J532" s="4"/>
      <c r="K532" s="4"/>
      <c r="L532" s="4"/>
      <c r="M532" s="4"/>
      <c r="N532" s="4"/>
      <c r="O532" s="23"/>
      <c r="P532" s="24"/>
      <c r="Q532" s="24"/>
      <c r="R532" s="4"/>
      <c r="S532" s="4"/>
      <c r="T532" s="2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row>
    <row r="533" spans="1:49" ht="14.25" customHeight="1" x14ac:dyDescent="0.3">
      <c r="A533" s="4"/>
      <c r="B533" s="4"/>
      <c r="C533" s="4"/>
      <c r="D533" s="4"/>
      <c r="E533" s="4"/>
      <c r="F533" s="4"/>
      <c r="G533" s="4"/>
      <c r="H533" s="4"/>
      <c r="I533" s="4"/>
      <c r="J533" s="4"/>
      <c r="K533" s="4"/>
      <c r="L533" s="4"/>
      <c r="M533" s="4"/>
      <c r="N533" s="4"/>
      <c r="O533" s="23"/>
      <c r="P533" s="24"/>
      <c r="Q533" s="24"/>
      <c r="R533" s="4"/>
      <c r="S533" s="4"/>
      <c r="T533" s="2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row>
    <row r="534" spans="1:49" ht="14.25" customHeight="1" x14ac:dyDescent="0.3">
      <c r="A534" s="4"/>
      <c r="B534" s="4"/>
      <c r="C534" s="4"/>
      <c r="D534" s="4"/>
      <c r="E534" s="4"/>
      <c r="F534" s="4"/>
      <c r="G534" s="4"/>
      <c r="H534" s="4"/>
      <c r="I534" s="4"/>
      <c r="J534" s="4"/>
      <c r="K534" s="4"/>
      <c r="L534" s="4"/>
      <c r="M534" s="4"/>
      <c r="N534" s="4"/>
      <c r="O534" s="23"/>
      <c r="P534" s="24"/>
      <c r="Q534" s="24"/>
      <c r="R534" s="4"/>
      <c r="S534" s="4"/>
      <c r="T534" s="2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row>
    <row r="535" spans="1:49" ht="14.25" customHeight="1" x14ac:dyDescent="0.3">
      <c r="A535" s="4"/>
      <c r="B535" s="4"/>
      <c r="C535" s="4"/>
      <c r="D535" s="4"/>
      <c r="E535" s="4"/>
      <c r="F535" s="4"/>
      <c r="G535" s="4"/>
      <c r="H535" s="4"/>
      <c r="I535" s="4"/>
      <c r="J535" s="4"/>
      <c r="K535" s="4"/>
      <c r="L535" s="4"/>
      <c r="M535" s="4"/>
      <c r="N535" s="4"/>
      <c r="O535" s="23"/>
      <c r="P535" s="24"/>
      <c r="Q535" s="24"/>
      <c r="R535" s="4"/>
      <c r="S535" s="4"/>
      <c r="T535" s="2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row>
    <row r="536" spans="1:49" ht="14.25" customHeight="1" x14ac:dyDescent="0.3">
      <c r="A536" s="4"/>
      <c r="B536" s="4"/>
      <c r="C536" s="4"/>
      <c r="D536" s="4"/>
      <c r="E536" s="4"/>
      <c r="F536" s="4"/>
      <c r="G536" s="4"/>
      <c r="H536" s="4"/>
      <c r="I536" s="4"/>
      <c r="J536" s="4"/>
      <c r="K536" s="4"/>
      <c r="L536" s="4"/>
      <c r="M536" s="4"/>
      <c r="N536" s="4"/>
      <c r="O536" s="23"/>
      <c r="P536" s="24"/>
      <c r="Q536" s="24"/>
      <c r="R536" s="4"/>
      <c r="S536" s="4"/>
      <c r="T536" s="2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row>
    <row r="537" spans="1:49" ht="14.25" customHeight="1" x14ac:dyDescent="0.3">
      <c r="A537" s="4"/>
      <c r="B537" s="4"/>
      <c r="C537" s="4"/>
      <c r="D537" s="4"/>
      <c r="E537" s="4"/>
      <c r="F537" s="4"/>
      <c r="G537" s="4"/>
      <c r="H537" s="4"/>
      <c r="I537" s="4"/>
      <c r="J537" s="4"/>
      <c r="K537" s="4"/>
      <c r="L537" s="4"/>
      <c r="M537" s="4"/>
      <c r="N537" s="4"/>
      <c r="O537" s="23"/>
      <c r="P537" s="24"/>
      <c r="Q537" s="24"/>
      <c r="R537" s="4"/>
      <c r="S537" s="4"/>
      <c r="T537" s="2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row>
    <row r="538" spans="1:49" ht="14.25" customHeight="1" x14ac:dyDescent="0.3">
      <c r="A538" s="4"/>
      <c r="B538" s="4"/>
      <c r="C538" s="4"/>
      <c r="D538" s="4"/>
      <c r="E538" s="4"/>
      <c r="F538" s="4"/>
      <c r="G538" s="4"/>
      <c r="H538" s="4"/>
      <c r="I538" s="4"/>
      <c r="J538" s="4"/>
      <c r="K538" s="4"/>
      <c r="L538" s="4"/>
      <c r="M538" s="4"/>
      <c r="N538" s="4"/>
      <c r="O538" s="23"/>
      <c r="P538" s="24"/>
      <c r="Q538" s="24"/>
      <c r="R538" s="4"/>
      <c r="S538" s="4"/>
      <c r="T538" s="2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row>
    <row r="539" spans="1:49" ht="14.25" customHeight="1" x14ac:dyDescent="0.3">
      <c r="A539" s="4"/>
      <c r="B539" s="4"/>
      <c r="C539" s="4"/>
      <c r="D539" s="4"/>
      <c r="E539" s="4"/>
      <c r="F539" s="4"/>
      <c r="G539" s="4"/>
      <c r="H539" s="4"/>
      <c r="I539" s="4"/>
      <c r="J539" s="4"/>
      <c r="K539" s="4"/>
      <c r="L539" s="4"/>
      <c r="M539" s="4"/>
      <c r="N539" s="4"/>
      <c r="O539" s="23"/>
      <c r="P539" s="24"/>
      <c r="Q539" s="24"/>
      <c r="R539" s="4"/>
      <c r="S539" s="4"/>
      <c r="T539" s="2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row>
    <row r="540" spans="1:49" ht="14.25" customHeight="1" x14ac:dyDescent="0.3">
      <c r="A540" s="4"/>
      <c r="B540" s="4"/>
      <c r="C540" s="4"/>
      <c r="D540" s="4"/>
      <c r="E540" s="4"/>
      <c r="F540" s="4"/>
      <c r="G540" s="4"/>
      <c r="H540" s="4"/>
      <c r="I540" s="4"/>
      <c r="J540" s="4"/>
      <c r="K540" s="4"/>
      <c r="L540" s="4"/>
      <c r="M540" s="4"/>
      <c r="N540" s="4"/>
      <c r="O540" s="23"/>
      <c r="P540" s="24"/>
      <c r="Q540" s="24"/>
      <c r="R540" s="4"/>
      <c r="S540" s="4"/>
      <c r="T540" s="2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row>
    <row r="541" spans="1:49" ht="14.25" customHeight="1" x14ac:dyDescent="0.3">
      <c r="A541" s="4"/>
      <c r="B541" s="4"/>
      <c r="C541" s="4"/>
      <c r="D541" s="4"/>
      <c r="E541" s="4"/>
      <c r="F541" s="4"/>
      <c r="G541" s="4"/>
      <c r="H541" s="4"/>
      <c r="I541" s="4"/>
      <c r="J541" s="4"/>
      <c r="K541" s="4"/>
      <c r="L541" s="4"/>
      <c r="M541" s="4"/>
      <c r="N541" s="4"/>
      <c r="O541" s="23"/>
      <c r="P541" s="24"/>
      <c r="Q541" s="24"/>
      <c r="R541" s="4"/>
      <c r="S541" s="4"/>
      <c r="T541" s="2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row>
    <row r="542" spans="1:49" ht="14.25" customHeight="1" x14ac:dyDescent="0.3">
      <c r="A542" s="4"/>
      <c r="B542" s="4"/>
      <c r="C542" s="4"/>
      <c r="D542" s="4"/>
      <c r="E542" s="4"/>
      <c r="F542" s="4"/>
      <c r="G542" s="4"/>
      <c r="H542" s="4"/>
      <c r="I542" s="4"/>
      <c r="J542" s="4"/>
      <c r="K542" s="4"/>
      <c r="L542" s="4"/>
      <c r="M542" s="4"/>
      <c r="N542" s="4"/>
      <c r="O542" s="23"/>
      <c r="P542" s="24"/>
      <c r="Q542" s="24"/>
      <c r="R542" s="4"/>
      <c r="S542" s="4"/>
      <c r="T542" s="2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row>
    <row r="543" spans="1:49" ht="14.25" customHeight="1" x14ac:dyDescent="0.3">
      <c r="A543" s="4"/>
      <c r="B543" s="4"/>
      <c r="C543" s="4"/>
      <c r="D543" s="4"/>
      <c r="E543" s="4"/>
      <c r="F543" s="4"/>
      <c r="G543" s="4"/>
      <c r="H543" s="4"/>
      <c r="I543" s="4"/>
      <c r="J543" s="4"/>
      <c r="K543" s="4"/>
      <c r="L543" s="4"/>
      <c r="M543" s="4"/>
      <c r="N543" s="4"/>
      <c r="O543" s="23"/>
      <c r="P543" s="24"/>
      <c r="Q543" s="24"/>
      <c r="R543" s="4"/>
      <c r="S543" s="4"/>
      <c r="T543" s="2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row>
    <row r="544" spans="1:49" ht="14.25" customHeight="1" x14ac:dyDescent="0.3">
      <c r="A544" s="4"/>
      <c r="B544" s="4"/>
      <c r="C544" s="4"/>
      <c r="D544" s="4"/>
      <c r="E544" s="4"/>
      <c r="F544" s="4"/>
      <c r="G544" s="4"/>
      <c r="H544" s="4"/>
      <c r="I544" s="4"/>
      <c r="J544" s="4"/>
      <c r="K544" s="4"/>
      <c r="L544" s="4"/>
      <c r="M544" s="4"/>
      <c r="N544" s="4"/>
      <c r="O544" s="23"/>
      <c r="P544" s="24"/>
      <c r="Q544" s="24"/>
      <c r="R544" s="4"/>
      <c r="S544" s="4"/>
      <c r="T544" s="2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row>
    <row r="545" spans="1:49" ht="14.25" customHeight="1" x14ac:dyDescent="0.3">
      <c r="A545" s="4"/>
      <c r="B545" s="4"/>
      <c r="C545" s="4"/>
      <c r="D545" s="4"/>
      <c r="E545" s="4"/>
      <c r="F545" s="4"/>
      <c r="G545" s="4"/>
      <c r="H545" s="4"/>
      <c r="I545" s="4"/>
      <c r="J545" s="4"/>
      <c r="K545" s="4"/>
      <c r="L545" s="4"/>
      <c r="M545" s="4"/>
      <c r="N545" s="4"/>
      <c r="O545" s="23"/>
      <c r="P545" s="24"/>
      <c r="Q545" s="24"/>
      <c r="R545" s="4"/>
      <c r="S545" s="4"/>
      <c r="T545" s="2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row>
    <row r="546" spans="1:49" ht="14.25" customHeight="1" x14ac:dyDescent="0.3">
      <c r="A546" s="4"/>
      <c r="B546" s="4"/>
      <c r="C546" s="4"/>
      <c r="D546" s="4"/>
      <c r="E546" s="4"/>
      <c r="F546" s="4"/>
      <c r="G546" s="4"/>
      <c r="H546" s="4"/>
      <c r="I546" s="4"/>
      <c r="J546" s="4"/>
      <c r="K546" s="4"/>
      <c r="L546" s="4"/>
      <c r="M546" s="4"/>
      <c r="N546" s="4"/>
      <c r="O546" s="23"/>
      <c r="P546" s="24"/>
      <c r="Q546" s="24"/>
      <c r="R546" s="4"/>
      <c r="S546" s="4"/>
      <c r="T546" s="2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row>
    <row r="547" spans="1:49" ht="14.25" customHeight="1" x14ac:dyDescent="0.3">
      <c r="A547" s="4"/>
      <c r="B547" s="4"/>
      <c r="C547" s="4"/>
      <c r="D547" s="4"/>
      <c r="E547" s="4"/>
      <c r="F547" s="4"/>
      <c r="G547" s="4"/>
      <c r="H547" s="4"/>
      <c r="I547" s="4"/>
      <c r="J547" s="4"/>
      <c r="K547" s="4"/>
      <c r="L547" s="4"/>
      <c r="M547" s="4"/>
      <c r="N547" s="4"/>
      <c r="O547" s="23"/>
      <c r="P547" s="24"/>
      <c r="Q547" s="24"/>
      <c r="R547" s="4"/>
      <c r="S547" s="4"/>
      <c r="T547" s="2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row>
    <row r="548" spans="1:49" ht="14.25" customHeight="1" x14ac:dyDescent="0.3">
      <c r="A548" s="4"/>
      <c r="B548" s="4"/>
      <c r="C548" s="4"/>
      <c r="D548" s="4"/>
      <c r="E548" s="4"/>
      <c r="F548" s="4"/>
      <c r="G548" s="4"/>
      <c r="H548" s="4"/>
      <c r="I548" s="4"/>
      <c r="J548" s="4"/>
      <c r="K548" s="4"/>
      <c r="L548" s="4"/>
      <c r="M548" s="4"/>
      <c r="N548" s="4"/>
      <c r="O548" s="23"/>
      <c r="P548" s="24"/>
      <c r="Q548" s="24"/>
      <c r="R548" s="4"/>
      <c r="S548" s="4"/>
      <c r="T548" s="2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row>
    <row r="549" spans="1:49" ht="14.25" customHeight="1" x14ac:dyDescent="0.3">
      <c r="A549" s="4"/>
      <c r="B549" s="4"/>
      <c r="C549" s="4"/>
      <c r="D549" s="4"/>
      <c r="E549" s="4"/>
      <c r="F549" s="4"/>
      <c r="G549" s="4"/>
      <c r="H549" s="4"/>
      <c r="I549" s="4"/>
      <c r="J549" s="4"/>
      <c r="K549" s="4"/>
      <c r="L549" s="4"/>
      <c r="M549" s="4"/>
      <c r="N549" s="4"/>
      <c r="O549" s="23"/>
      <c r="P549" s="24"/>
      <c r="Q549" s="24"/>
      <c r="R549" s="4"/>
      <c r="S549" s="4"/>
      <c r="T549" s="2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row>
    <row r="550" spans="1:49" ht="14.25" customHeight="1" x14ac:dyDescent="0.3">
      <c r="A550" s="4"/>
      <c r="B550" s="4"/>
      <c r="C550" s="4"/>
      <c r="D550" s="4"/>
      <c r="E550" s="4"/>
      <c r="F550" s="4"/>
      <c r="G550" s="4"/>
      <c r="H550" s="4"/>
      <c r="I550" s="4"/>
      <c r="J550" s="4"/>
      <c r="K550" s="4"/>
      <c r="L550" s="4"/>
      <c r="M550" s="4"/>
      <c r="N550" s="4"/>
      <c r="O550" s="23"/>
      <c r="P550" s="24"/>
      <c r="Q550" s="24"/>
      <c r="R550" s="4"/>
      <c r="S550" s="4"/>
      <c r="T550" s="2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row>
    <row r="551" spans="1:49" ht="14.25" customHeight="1" x14ac:dyDescent="0.3">
      <c r="A551" s="4"/>
      <c r="B551" s="4"/>
      <c r="C551" s="4"/>
      <c r="D551" s="4"/>
      <c r="E551" s="4"/>
      <c r="F551" s="4"/>
      <c r="G551" s="4"/>
      <c r="H551" s="4"/>
      <c r="I551" s="4"/>
      <c r="J551" s="4"/>
      <c r="K551" s="4"/>
      <c r="L551" s="4"/>
      <c r="M551" s="4"/>
      <c r="N551" s="4"/>
      <c r="O551" s="23"/>
      <c r="P551" s="24"/>
      <c r="Q551" s="24"/>
      <c r="R551" s="4"/>
      <c r="S551" s="4"/>
      <c r="T551" s="2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row>
    <row r="552" spans="1:49" ht="14.25" customHeight="1" x14ac:dyDescent="0.3">
      <c r="A552" s="4"/>
      <c r="B552" s="4"/>
      <c r="C552" s="4"/>
      <c r="D552" s="4"/>
      <c r="E552" s="4"/>
      <c r="F552" s="4"/>
      <c r="G552" s="4"/>
      <c r="H552" s="4"/>
      <c r="I552" s="4"/>
      <c r="J552" s="4"/>
      <c r="K552" s="4"/>
      <c r="L552" s="4"/>
      <c r="M552" s="4"/>
      <c r="N552" s="4"/>
      <c r="O552" s="23"/>
      <c r="P552" s="24"/>
      <c r="Q552" s="24"/>
      <c r="R552" s="4"/>
      <c r="S552" s="4"/>
      <c r="T552" s="2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row>
    <row r="553" spans="1:49" ht="14.25" customHeight="1" x14ac:dyDescent="0.3">
      <c r="A553" s="4"/>
      <c r="B553" s="4"/>
      <c r="C553" s="4"/>
      <c r="D553" s="4"/>
      <c r="E553" s="4"/>
      <c r="F553" s="4"/>
      <c r="G553" s="4"/>
      <c r="H553" s="4"/>
      <c r="I553" s="4"/>
      <c r="J553" s="4"/>
      <c r="K553" s="4"/>
      <c r="L553" s="4"/>
      <c r="M553" s="4"/>
      <c r="N553" s="4"/>
      <c r="O553" s="23"/>
      <c r="P553" s="24"/>
      <c r="Q553" s="24"/>
      <c r="R553" s="4"/>
      <c r="S553" s="4"/>
      <c r="T553" s="2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row>
    <row r="554" spans="1:49" ht="14.25" customHeight="1" x14ac:dyDescent="0.3">
      <c r="A554" s="4"/>
      <c r="B554" s="4"/>
      <c r="C554" s="4"/>
      <c r="D554" s="4"/>
      <c r="E554" s="4"/>
      <c r="F554" s="4"/>
      <c r="G554" s="4"/>
      <c r="H554" s="4"/>
      <c r="I554" s="4"/>
      <c r="J554" s="4"/>
      <c r="K554" s="4"/>
      <c r="L554" s="4"/>
      <c r="M554" s="4"/>
      <c r="N554" s="4"/>
      <c r="O554" s="23"/>
      <c r="P554" s="24"/>
      <c r="Q554" s="24"/>
      <c r="R554" s="4"/>
      <c r="S554" s="4"/>
      <c r="T554" s="2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row>
    <row r="555" spans="1:49" ht="14.25" customHeight="1" x14ac:dyDescent="0.3">
      <c r="A555" s="4"/>
      <c r="B555" s="4"/>
      <c r="C555" s="4"/>
      <c r="D555" s="4"/>
      <c r="E555" s="4"/>
      <c r="F555" s="4"/>
      <c r="G555" s="4"/>
      <c r="H555" s="4"/>
      <c r="I555" s="4"/>
      <c r="J555" s="4"/>
      <c r="K555" s="4"/>
      <c r="L555" s="4"/>
      <c r="M555" s="4"/>
      <c r="N555" s="4"/>
      <c r="O555" s="23"/>
      <c r="P555" s="24"/>
      <c r="Q555" s="24"/>
      <c r="R555" s="4"/>
      <c r="S555" s="4"/>
      <c r="T555" s="2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row>
    <row r="556" spans="1:49" ht="14.25" customHeight="1" x14ac:dyDescent="0.3">
      <c r="A556" s="4"/>
      <c r="B556" s="4"/>
      <c r="C556" s="4"/>
      <c r="D556" s="4"/>
      <c r="E556" s="4"/>
      <c r="F556" s="4"/>
      <c r="G556" s="4"/>
      <c r="H556" s="4"/>
      <c r="I556" s="4"/>
      <c r="J556" s="4"/>
      <c r="K556" s="4"/>
      <c r="L556" s="4"/>
      <c r="M556" s="4"/>
      <c r="N556" s="4"/>
      <c r="O556" s="23"/>
      <c r="P556" s="24"/>
      <c r="Q556" s="24"/>
      <c r="R556" s="4"/>
      <c r="S556" s="4"/>
      <c r="T556" s="2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row>
    <row r="557" spans="1:49" ht="14.25" customHeight="1" x14ac:dyDescent="0.3">
      <c r="A557" s="4"/>
      <c r="B557" s="4"/>
      <c r="C557" s="4"/>
      <c r="D557" s="4"/>
      <c r="E557" s="4"/>
      <c r="F557" s="4"/>
      <c r="G557" s="4"/>
      <c r="H557" s="4"/>
      <c r="I557" s="4"/>
      <c r="J557" s="4"/>
      <c r="K557" s="4"/>
      <c r="L557" s="4"/>
      <c r="M557" s="4"/>
      <c r="N557" s="4"/>
      <c r="O557" s="23"/>
      <c r="P557" s="24"/>
      <c r="Q557" s="24"/>
      <c r="R557" s="4"/>
      <c r="S557" s="4"/>
      <c r="T557" s="2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row>
    <row r="558" spans="1:49" ht="14.25" customHeight="1" x14ac:dyDescent="0.3">
      <c r="A558" s="4"/>
      <c r="B558" s="4"/>
      <c r="C558" s="4"/>
      <c r="D558" s="4"/>
      <c r="E558" s="4"/>
      <c r="F558" s="4"/>
      <c r="G558" s="4"/>
      <c r="H558" s="4"/>
      <c r="I558" s="4"/>
      <c r="J558" s="4"/>
      <c r="K558" s="4"/>
      <c r="L558" s="4"/>
      <c r="M558" s="4"/>
      <c r="N558" s="4"/>
      <c r="O558" s="23"/>
      <c r="P558" s="24"/>
      <c r="Q558" s="24"/>
      <c r="R558" s="4"/>
      <c r="S558" s="4"/>
      <c r="T558" s="2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row>
    <row r="559" spans="1:49" ht="14.25" customHeight="1" x14ac:dyDescent="0.3">
      <c r="A559" s="4"/>
      <c r="B559" s="4"/>
      <c r="C559" s="4"/>
      <c r="D559" s="4"/>
      <c r="E559" s="4"/>
      <c r="F559" s="4"/>
      <c r="G559" s="4"/>
      <c r="H559" s="4"/>
      <c r="I559" s="4"/>
      <c r="J559" s="4"/>
      <c r="K559" s="4"/>
      <c r="L559" s="4"/>
      <c r="M559" s="4"/>
      <c r="N559" s="4"/>
      <c r="O559" s="23"/>
      <c r="P559" s="24"/>
      <c r="Q559" s="24"/>
      <c r="R559" s="4"/>
      <c r="S559" s="4"/>
      <c r="T559" s="2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row>
    <row r="560" spans="1:49" ht="14.25" customHeight="1" x14ac:dyDescent="0.3">
      <c r="A560" s="4"/>
      <c r="B560" s="4"/>
      <c r="C560" s="4"/>
      <c r="D560" s="4"/>
      <c r="E560" s="4"/>
      <c r="F560" s="4"/>
      <c r="G560" s="4"/>
      <c r="H560" s="4"/>
      <c r="I560" s="4"/>
      <c r="J560" s="4"/>
      <c r="K560" s="4"/>
      <c r="L560" s="4"/>
      <c r="M560" s="4"/>
      <c r="N560" s="4"/>
      <c r="O560" s="23"/>
      <c r="P560" s="24"/>
      <c r="Q560" s="24"/>
      <c r="R560" s="4"/>
      <c r="S560" s="4"/>
      <c r="T560" s="2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row>
    <row r="561" spans="1:49" ht="14.25" customHeight="1" x14ac:dyDescent="0.3">
      <c r="A561" s="4"/>
      <c r="B561" s="4"/>
      <c r="C561" s="4"/>
      <c r="D561" s="4"/>
      <c r="E561" s="4"/>
      <c r="F561" s="4"/>
      <c r="G561" s="4"/>
      <c r="H561" s="4"/>
      <c r="I561" s="4"/>
      <c r="J561" s="4"/>
      <c r="K561" s="4"/>
      <c r="L561" s="4"/>
      <c r="M561" s="4"/>
      <c r="N561" s="4"/>
      <c r="O561" s="23"/>
      <c r="P561" s="24"/>
      <c r="Q561" s="24"/>
      <c r="R561" s="4"/>
      <c r="S561" s="4"/>
      <c r="T561" s="2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row>
    <row r="562" spans="1:49" ht="14.25" customHeight="1" x14ac:dyDescent="0.3">
      <c r="A562" s="4"/>
      <c r="B562" s="4"/>
      <c r="C562" s="4"/>
      <c r="D562" s="4"/>
      <c r="E562" s="4"/>
      <c r="F562" s="4"/>
      <c r="G562" s="4"/>
      <c r="H562" s="4"/>
      <c r="I562" s="4"/>
      <c r="J562" s="4"/>
      <c r="K562" s="4"/>
      <c r="L562" s="4"/>
      <c r="M562" s="4"/>
      <c r="N562" s="4"/>
      <c r="O562" s="23"/>
      <c r="P562" s="24"/>
      <c r="Q562" s="24"/>
      <c r="R562" s="4"/>
      <c r="S562" s="4"/>
      <c r="T562" s="2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row>
    <row r="563" spans="1:49" ht="14.25" customHeight="1" x14ac:dyDescent="0.3">
      <c r="A563" s="4"/>
      <c r="B563" s="4"/>
      <c r="C563" s="4"/>
      <c r="D563" s="4"/>
      <c r="E563" s="4"/>
      <c r="F563" s="4"/>
      <c r="G563" s="4"/>
      <c r="H563" s="4"/>
      <c r="I563" s="4"/>
      <c r="J563" s="4"/>
      <c r="K563" s="4"/>
      <c r="L563" s="4"/>
      <c r="M563" s="4"/>
      <c r="N563" s="4"/>
      <c r="O563" s="23"/>
      <c r="P563" s="24"/>
      <c r="Q563" s="24"/>
      <c r="R563" s="4"/>
      <c r="S563" s="4"/>
      <c r="T563" s="2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row>
    <row r="564" spans="1:49" ht="14.25" customHeight="1" x14ac:dyDescent="0.3">
      <c r="A564" s="4"/>
      <c r="B564" s="4"/>
      <c r="C564" s="4"/>
      <c r="D564" s="4"/>
      <c r="E564" s="4"/>
      <c r="F564" s="4"/>
      <c r="G564" s="4"/>
      <c r="H564" s="4"/>
      <c r="I564" s="4"/>
      <c r="J564" s="4"/>
      <c r="K564" s="4"/>
      <c r="L564" s="4"/>
      <c r="M564" s="4"/>
      <c r="N564" s="4"/>
      <c r="O564" s="23"/>
      <c r="P564" s="24"/>
      <c r="Q564" s="24"/>
      <c r="R564" s="4"/>
      <c r="S564" s="4"/>
      <c r="T564" s="2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row>
    <row r="565" spans="1:49" ht="14.25" customHeight="1" x14ac:dyDescent="0.3">
      <c r="A565" s="4"/>
      <c r="B565" s="4"/>
      <c r="C565" s="4"/>
      <c r="D565" s="4"/>
      <c r="E565" s="4"/>
      <c r="F565" s="4"/>
      <c r="G565" s="4"/>
      <c r="H565" s="4"/>
      <c r="I565" s="4"/>
      <c r="J565" s="4"/>
      <c r="K565" s="4"/>
      <c r="L565" s="4"/>
      <c r="M565" s="4"/>
      <c r="N565" s="4"/>
      <c r="O565" s="23"/>
      <c r="P565" s="24"/>
      <c r="Q565" s="24"/>
      <c r="R565" s="4"/>
      <c r="S565" s="4"/>
      <c r="T565" s="2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row>
    <row r="566" spans="1:49" ht="14.25" customHeight="1" x14ac:dyDescent="0.3">
      <c r="A566" s="4"/>
      <c r="B566" s="4"/>
      <c r="C566" s="4"/>
      <c r="D566" s="4"/>
      <c r="E566" s="4"/>
      <c r="F566" s="4"/>
      <c r="G566" s="4"/>
      <c r="H566" s="4"/>
      <c r="I566" s="4"/>
      <c r="J566" s="4"/>
      <c r="K566" s="4"/>
      <c r="L566" s="4"/>
      <c r="M566" s="4"/>
      <c r="N566" s="4"/>
      <c r="O566" s="23"/>
      <c r="P566" s="24"/>
      <c r="Q566" s="24"/>
      <c r="R566" s="4"/>
      <c r="S566" s="4"/>
      <c r="T566" s="2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row>
    <row r="567" spans="1:49" ht="14.25" customHeight="1" x14ac:dyDescent="0.3">
      <c r="A567" s="4"/>
      <c r="B567" s="4"/>
      <c r="C567" s="4"/>
      <c r="D567" s="4"/>
      <c r="E567" s="4"/>
      <c r="F567" s="4"/>
      <c r="G567" s="4"/>
      <c r="H567" s="4"/>
      <c r="I567" s="4"/>
      <c r="J567" s="4"/>
      <c r="K567" s="4"/>
      <c r="L567" s="4"/>
      <c r="M567" s="4"/>
      <c r="N567" s="4"/>
      <c r="O567" s="23"/>
      <c r="P567" s="24"/>
      <c r="Q567" s="24"/>
      <c r="R567" s="4"/>
      <c r="S567" s="4"/>
      <c r="T567" s="2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row>
    <row r="568" spans="1:49" ht="14.25" customHeight="1" x14ac:dyDescent="0.3">
      <c r="A568" s="4"/>
      <c r="B568" s="4"/>
      <c r="C568" s="4"/>
      <c r="D568" s="4"/>
      <c r="E568" s="4"/>
      <c r="F568" s="4"/>
      <c r="G568" s="4"/>
      <c r="H568" s="4"/>
      <c r="I568" s="4"/>
      <c r="J568" s="4"/>
      <c r="K568" s="4"/>
      <c r="L568" s="4"/>
      <c r="M568" s="4"/>
      <c r="N568" s="4"/>
      <c r="O568" s="23"/>
      <c r="P568" s="24"/>
      <c r="Q568" s="24"/>
      <c r="R568" s="4"/>
      <c r="S568" s="4"/>
      <c r="T568" s="2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row>
    <row r="569" spans="1:49" ht="14.25" customHeight="1" x14ac:dyDescent="0.3">
      <c r="A569" s="4"/>
      <c r="B569" s="4"/>
      <c r="C569" s="4"/>
      <c r="D569" s="4"/>
      <c r="E569" s="4"/>
      <c r="F569" s="4"/>
      <c r="G569" s="4"/>
      <c r="H569" s="4"/>
      <c r="I569" s="4"/>
      <c r="J569" s="4"/>
      <c r="K569" s="4"/>
      <c r="L569" s="4"/>
      <c r="M569" s="4"/>
      <c r="N569" s="4"/>
      <c r="O569" s="23"/>
      <c r="P569" s="24"/>
      <c r="Q569" s="24"/>
      <c r="R569" s="4"/>
      <c r="S569" s="4"/>
      <c r="T569" s="2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row>
    <row r="570" spans="1:49" ht="14.25" customHeight="1" x14ac:dyDescent="0.3">
      <c r="A570" s="4"/>
      <c r="B570" s="4"/>
      <c r="C570" s="4"/>
      <c r="D570" s="4"/>
      <c r="E570" s="4"/>
      <c r="F570" s="4"/>
      <c r="G570" s="4"/>
      <c r="H570" s="4"/>
      <c r="I570" s="4"/>
      <c r="J570" s="4"/>
      <c r="K570" s="4"/>
      <c r="L570" s="4"/>
      <c r="M570" s="4"/>
      <c r="N570" s="4"/>
      <c r="O570" s="23"/>
      <c r="P570" s="24"/>
      <c r="Q570" s="24"/>
      <c r="R570" s="4"/>
      <c r="S570" s="4"/>
      <c r="T570" s="2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row>
    <row r="571" spans="1:49" ht="14.25" customHeight="1" x14ac:dyDescent="0.3">
      <c r="A571" s="4"/>
      <c r="B571" s="4"/>
      <c r="C571" s="4"/>
      <c r="D571" s="4"/>
      <c r="E571" s="4"/>
      <c r="F571" s="4"/>
      <c r="G571" s="4"/>
      <c r="H571" s="4"/>
      <c r="I571" s="4"/>
      <c r="J571" s="4"/>
      <c r="K571" s="4"/>
      <c r="L571" s="4"/>
      <c r="M571" s="4"/>
      <c r="N571" s="4"/>
      <c r="O571" s="23"/>
      <c r="P571" s="24"/>
      <c r="Q571" s="24"/>
      <c r="R571" s="4"/>
      <c r="S571" s="4"/>
      <c r="T571" s="2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row>
    <row r="572" spans="1:49" ht="14.25" customHeight="1" x14ac:dyDescent="0.3">
      <c r="A572" s="4"/>
      <c r="B572" s="4"/>
      <c r="C572" s="4"/>
      <c r="D572" s="4"/>
      <c r="E572" s="4"/>
      <c r="F572" s="4"/>
      <c r="G572" s="4"/>
      <c r="H572" s="4"/>
      <c r="I572" s="4"/>
      <c r="J572" s="4"/>
      <c r="K572" s="4"/>
      <c r="L572" s="4"/>
      <c r="M572" s="4"/>
      <c r="N572" s="4"/>
      <c r="O572" s="23"/>
      <c r="P572" s="24"/>
      <c r="Q572" s="24"/>
      <c r="R572" s="4"/>
      <c r="S572" s="4"/>
      <c r="T572" s="2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row>
    <row r="573" spans="1:49" ht="14.25" customHeight="1" x14ac:dyDescent="0.3">
      <c r="A573" s="4"/>
      <c r="B573" s="4"/>
      <c r="C573" s="4"/>
      <c r="D573" s="4"/>
      <c r="E573" s="4"/>
      <c r="F573" s="4"/>
      <c r="G573" s="4"/>
      <c r="H573" s="4"/>
      <c r="I573" s="4"/>
      <c r="J573" s="4"/>
      <c r="K573" s="4"/>
      <c r="L573" s="4"/>
      <c r="M573" s="4"/>
      <c r="N573" s="4"/>
      <c r="O573" s="23"/>
      <c r="P573" s="24"/>
      <c r="Q573" s="24"/>
      <c r="R573" s="4"/>
      <c r="S573" s="4"/>
      <c r="T573" s="2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row>
    <row r="574" spans="1:49" ht="14.25" customHeight="1" x14ac:dyDescent="0.3">
      <c r="A574" s="4"/>
      <c r="B574" s="4"/>
      <c r="C574" s="4"/>
      <c r="D574" s="4"/>
      <c r="E574" s="4"/>
      <c r="F574" s="4"/>
      <c r="G574" s="4"/>
      <c r="H574" s="4"/>
      <c r="I574" s="4"/>
      <c r="J574" s="4"/>
      <c r="K574" s="4"/>
      <c r="L574" s="4"/>
      <c r="M574" s="4"/>
      <c r="N574" s="4"/>
      <c r="O574" s="23"/>
      <c r="P574" s="24"/>
      <c r="Q574" s="24"/>
      <c r="R574" s="4"/>
      <c r="S574" s="4"/>
      <c r="T574" s="2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row>
    <row r="575" spans="1:49" ht="14.25" customHeight="1" x14ac:dyDescent="0.3">
      <c r="A575" s="4"/>
      <c r="B575" s="4"/>
      <c r="C575" s="4"/>
      <c r="D575" s="4"/>
      <c r="E575" s="4"/>
      <c r="F575" s="4"/>
      <c r="G575" s="4"/>
      <c r="H575" s="4"/>
      <c r="I575" s="4"/>
      <c r="J575" s="4"/>
      <c r="K575" s="4"/>
      <c r="L575" s="4"/>
      <c r="M575" s="4"/>
      <c r="N575" s="4"/>
      <c r="O575" s="23"/>
      <c r="P575" s="24"/>
      <c r="Q575" s="24"/>
      <c r="R575" s="4"/>
      <c r="S575" s="4"/>
      <c r="T575" s="2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row>
    <row r="576" spans="1:49" ht="14.25" customHeight="1" x14ac:dyDescent="0.3">
      <c r="A576" s="4"/>
      <c r="B576" s="4"/>
      <c r="C576" s="4"/>
      <c r="D576" s="4"/>
      <c r="E576" s="4"/>
      <c r="F576" s="4"/>
      <c r="G576" s="4"/>
      <c r="H576" s="4"/>
      <c r="I576" s="4"/>
      <c r="J576" s="4"/>
      <c r="K576" s="4"/>
      <c r="L576" s="4"/>
      <c r="M576" s="4"/>
      <c r="N576" s="4"/>
      <c r="O576" s="23"/>
      <c r="P576" s="24"/>
      <c r="Q576" s="24"/>
      <c r="R576" s="4"/>
      <c r="S576" s="4"/>
      <c r="T576" s="2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row>
    <row r="577" spans="1:49" ht="14.25" customHeight="1" x14ac:dyDescent="0.3">
      <c r="A577" s="4"/>
      <c r="B577" s="4"/>
      <c r="C577" s="4"/>
      <c r="D577" s="4"/>
      <c r="E577" s="4"/>
      <c r="F577" s="4"/>
      <c r="G577" s="4"/>
      <c r="H577" s="4"/>
      <c r="I577" s="4"/>
      <c r="J577" s="4"/>
      <c r="K577" s="4"/>
      <c r="L577" s="4"/>
      <c r="M577" s="4"/>
      <c r="N577" s="4"/>
      <c r="O577" s="23"/>
      <c r="P577" s="24"/>
      <c r="Q577" s="24"/>
      <c r="R577" s="4"/>
      <c r="S577" s="4"/>
      <c r="T577" s="2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row>
    <row r="578" spans="1:49" ht="14.25" customHeight="1" x14ac:dyDescent="0.3">
      <c r="A578" s="4"/>
      <c r="B578" s="4"/>
      <c r="C578" s="4"/>
      <c r="D578" s="4"/>
      <c r="E578" s="4"/>
      <c r="F578" s="4"/>
      <c r="G578" s="4"/>
      <c r="H578" s="4"/>
      <c r="I578" s="4"/>
      <c r="J578" s="4"/>
      <c r="K578" s="4"/>
      <c r="L578" s="4"/>
      <c r="M578" s="4"/>
      <c r="N578" s="4"/>
      <c r="O578" s="23"/>
      <c r="P578" s="24"/>
      <c r="Q578" s="24"/>
      <c r="R578" s="4"/>
      <c r="S578" s="4"/>
      <c r="T578" s="2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row>
    <row r="579" spans="1:49" ht="14.25" customHeight="1" x14ac:dyDescent="0.3">
      <c r="A579" s="4"/>
      <c r="B579" s="4"/>
      <c r="C579" s="4"/>
      <c r="D579" s="4"/>
      <c r="E579" s="4"/>
      <c r="F579" s="4"/>
      <c r="G579" s="4"/>
      <c r="H579" s="4"/>
      <c r="I579" s="4"/>
      <c r="J579" s="4"/>
      <c r="K579" s="4"/>
      <c r="L579" s="4"/>
      <c r="M579" s="4"/>
      <c r="N579" s="4"/>
      <c r="O579" s="23"/>
      <c r="P579" s="24"/>
      <c r="Q579" s="24"/>
      <c r="R579" s="4"/>
      <c r="S579" s="4"/>
      <c r="T579" s="2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row>
    <row r="580" spans="1:49" ht="14.25" customHeight="1" x14ac:dyDescent="0.3">
      <c r="A580" s="4"/>
      <c r="B580" s="4"/>
      <c r="C580" s="4"/>
      <c r="D580" s="4"/>
      <c r="E580" s="4"/>
      <c r="F580" s="4"/>
      <c r="G580" s="4"/>
      <c r="H580" s="4"/>
      <c r="I580" s="4"/>
      <c r="J580" s="4"/>
      <c r="K580" s="4"/>
      <c r="L580" s="4"/>
      <c r="M580" s="4"/>
      <c r="N580" s="4"/>
      <c r="O580" s="23"/>
      <c r="P580" s="24"/>
      <c r="Q580" s="24"/>
      <c r="R580" s="4"/>
      <c r="S580" s="4"/>
      <c r="T580" s="2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row>
    <row r="581" spans="1:49" ht="14.25" customHeight="1" x14ac:dyDescent="0.3">
      <c r="A581" s="4"/>
      <c r="B581" s="4"/>
      <c r="C581" s="4"/>
      <c r="D581" s="4"/>
      <c r="E581" s="4"/>
      <c r="F581" s="4"/>
      <c r="G581" s="4"/>
      <c r="H581" s="4"/>
      <c r="I581" s="4"/>
      <c r="J581" s="4"/>
      <c r="K581" s="4"/>
      <c r="L581" s="4"/>
      <c r="M581" s="4"/>
      <c r="N581" s="4"/>
      <c r="O581" s="23"/>
      <c r="P581" s="24"/>
      <c r="Q581" s="24"/>
      <c r="R581" s="4"/>
      <c r="S581" s="4"/>
      <c r="T581" s="2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row>
    <row r="582" spans="1:49" ht="14.25" customHeight="1" x14ac:dyDescent="0.3">
      <c r="A582" s="4"/>
      <c r="B582" s="4"/>
      <c r="C582" s="4"/>
      <c r="D582" s="4"/>
      <c r="E582" s="4"/>
      <c r="F582" s="4"/>
      <c r="G582" s="4"/>
      <c r="H582" s="4"/>
      <c r="I582" s="4"/>
      <c r="J582" s="4"/>
      <c r="K582" s="4"/>
      <c r="L582" s="4"/>
      <c r="M582" s="4"/>
      <c r="N582" s="4"/>
      <c r="O582" s="23"/>
      <c r="P582" s="24"/>
      <c r="Q582" s="24"/>
      <c r="R582" s="4"/>
      <c r="S582" s="4"/>
      <c r="T582" s="2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row>
    <row r="583" spans="1:49" ht="14.25" customHeight="1" x14ac:dyDescent="0.3">
      <c r="A583" s="4"/>
      <c r="B583" s="4"/>
      <c r="C583" s="4"/>
      <c r="D583" s="4"/>
      <c r="E583" s="4"/>
      <c r="F583" s="4"/>
      <c r="G583" s="4"/>
      <c r="H583" s="4"/>
      <c r="I583" s="4"/>
      <c r="J583" s="4"/>
      <c r="K583" s="4"/>
      <c r="L583" s="4"/>
      <c r="M583" s="4"/>
      <c r="N583" s="4"/>
      <c r="O583" s="23"/>
      <c r="P583" s="24"/>
      <c r="Q583" s="24"/>
      <c r="R583" s="4"/>
      <c r="S583" s="4"/>
      <c r="T583" s="2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row>
    <row r="584" spans="1:49" ht="14.25" customHeight="1" x14ac:dyDescent="0.3">
      <c r="A584" s="4"/>
      <c r="B584" s="4"/>
      <c r="C584" s="4"/>
      <c r="D584" s="4"/>
      <c r="E584" s="4"/>
      <c r="F584" s="4"/>
      <c r="G584" s="4"/>
      <c r="H584" s="4"/>
      <c r="I584" s="4"/>
      <c r="J584" s="4"/>
      <c r="K584" s="4"/>
      <c r="L584" s="4"/>
      <c r="M584" s="4"/>
      <c r="N584" s="4"/>
      <c r="O584" s="23"/>
      <c r="P584" s="24"/>
      <c r="Q584" s="24"/>
      <c r="R584" s="4"/>
      <c r="S584" s="4"/>
      <c r="T584" s="2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row>
    <row r="585" spans="1:49" ht="14.25" customHeight="1" x14ac:dyDescent="0.3">
      <c r="A585" s="4"/>
      <c r="B585" s="4"/>
      <c r="C585" s="4"/>
      <c r="D585" s="4"/>
      <c r="E585" s="4"/>
      <c r="F585" s="4"/>
      <c r="G585" s="4"/>
      <c r="H585" s="4"/>
      <c r="I585" s="4"/>
      <c r="J585" s="4"/>
      <c r="K585" s="4"/>
      <c r="L585" s="4"/>
      <c r="M585" s="4"/>
      <c r="N585" s="4"/>
      <c r="O585" s="23"/>
      <c r="P585" s="24"/>
      <c r="Q585" s="24"/>
      <c r="R585" s="4"/>
      <c r="S585" s="4"/>
      <c r="T585" s="2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row>
    <row r="586" spans="1:49" ht="14.25" customHeight="1" x14ac:dyDescent="0.3">
      <c r="A586" s="4"/>
      <c r="B586" s="4"/>
      <c r="C586" s="4"/>
      <c r="D586" s="4"/>
      <c r="E586" s="4"/>
      <c r="F586" s="4"/>
      <c r="G586" s="4"/>
      <c r="H586" s="4"/>
      <c r="I586" s="4"/>
      <c r="J586" s="4"/>
      <c r="K586" s="4"/>
      <c r="L586" s="4"/>
      <c r="M586" s="4"/>
      <c r="N586" s="4"/>
      <c r="O586" s="23"/>
      <c r="P586" s="24"/>
      <c r="Q586" s="24"/>
      <c r="R586" s="4"/>
      <c r="S586" s="4"/>
      <c r="T586" s="2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row>
    <row r="587" spans="1:49" ht="14.25" customHeight="1" x14ac:dyDescent="0.3">
      <c r="A587" s="4"/>
      <c r="B587" s="4"/>
      <c r="C587" s="4"/>
      <c r="D587" s="4"/>
      <c r="E587" s="4"/>
      <c r="F587" s="4"/>
      <c r="G587" s="4"/>
      <c r="H587" s="4"/>
      <c r="I587" s="4"/>
      <c r="J587" s="4"/>
      <c r="K587" s="4"/>
      <c r="L587" s="4"/>
      <c r="M587" s="4"/>
      <c r="N587" s="4"/>
      <c r="O587" s="23"/>
      <c r="P587" s="24"/>
      <c r="Q587" s="24"/>
      <c r="R587" s="4"/>
      <c r="S587" s="4"/>
      <c r="T587" s="2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row>
    <row r="588" spans="1:49" ht="14.25" customHeight="1" x14ac:dyDescent="0.3">
      <c r="A588" s="4"/>
      <c r="B588" s="4"/>
      <c r="C588" s="4"/>
      <c r="D588" s="4"/>
      <c r="E588" s="4"/>
      <c r="F588" s="4"/>
      <c r="G588" s="4"/>
      <c r="H588" s="4"/>
      <c r="I588" s="4"/>
      <c r="J588" s="4"/>
      <c r="K588" s="4"/>
      <c r="L588" s="4"/>
      <c r="M588" s="4"/>
      <c r="N588" s="4"/>
      <c r="O588" s="23"/>
      <c r="P588" s="24"/>
      <c r="Q588" s="24"/>
      <c r="R588" s="4"/>
      <c r="S588" s="4"/>
      <c r="T588" s="2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row>
    <row r="589" spans="1:49" ht="14.25" customHeight="1" x14ac:dyDescent="0.3">
      <c r="A589" s="4"/>
      <c r="B589" s="4"/>
      <c r="C589" s="4"/>
      <c r="D589" s="4"/>
      <c r="E589" s="4"/>
      <c r="F589" s="4"/>
      <c r="G589" s="4"/>
      <c r="H589" s="4"/>
      <c r="I589" s="4"/>
      <c r="J589" s="4"/>
      <c r="K589" s="4"/>
      <c r="L589" s="4"/>
      <c r="M589" s="4"/>
      <c r="N589" s="4"/>
      <c r="O589" s="23"/>
      <c r="P589" s="24"/>
      <c r="Q589" s="24"/>
      <c r="R589" s="4"/>
      <c r="S589" s="4"/>
      <c r="T589" s="2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row>
    <row r="590" spans="1:49" ht="14.25" customHeight="1" x14ac:dyDescent="0.3">
      <c r="A590" s="4"/>
      <c r="B590" s="4"/>
      <c r="C590" s="4"/>
      <c r="D590" s="4"/>
      <c r="E590" s="4"/>
      <c r="F590" s="4"/>
      <c r="G590" s="4"/>
      <c r="H590" s="4"/>
      <c r="I590" s="4"/>
      <c r="J590" s="4"/>
      <c r="K590" s="4"/>
      <c r="L590" s="4"/>
      <c r="M590" s="4"/>
      <c r="N590" s="4"/>
      <c r="O590" s="23"/>
      <c r="P590" s="24"/>
      <c r="Q590" s="24"/>
      <c r="R590" s="4"/>
      <c r="S590" s="4"/>
      <c r="T590" s="2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row>
    <row r="591" spans="1:49" ht="14.25" customHeight="1" x14ac:dyDescent="0.3">
      <c r="A591" s="4"/>
      <c r="B591" s="4"/>
      <c r="C591" s="4"/>
      <c r="D591" s="4"/>
      <c r="E591" s="4"/>
      <c r="F591" s="4"/>
      <c r="G591" s="4"/>
      <c r="H591" s="4"/>
      <c r="I591" s="4"/>
      <c r="J591" s="4"/>
      <c r="K591" s="4"/>
      <c r="L591" s="4"/>
      <c r="M591" s="4"/>
      <c r="N591" s="4"/>
      <c r="O591" s="23"/>
      <c r="P591" s="24"/>
      <c r="Q591" s="24"/>
      <c r="R591" s="4"/>
      <c r="S591" s="4"/>
      <c r="T591" s="2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row>
    <row r="592" spans="1:49" ht="14.25" customHeight="1" x14ac:dyDescent="0.3">
      <c r="A592" s="4"/>
      <c r="B592" s="4"/>
      <c r="C592" s="4"/>
      <c r="D592" s="4"/>
      <c r="E592" s="4"/>
      <c r="F592" s="4"/>
      <c r="G592" s="4"/>
      <c r="H592" s="4"/>
      <c r="I592" s="4"/>
      <c r="J592" s="4"/>
      <c r="K592" s="4"/>
      <c r="L592" s="4"/>
      <c r="M592" s="4"/>
      <c r="N592" s="4"/>
      <c r="O592" s="23"/>
      <c r="P592" s="24"/>
      <c r="Q592" s="24"/>
      <c r="R592" s="4"/>
      <c r="S592" s="4"/>
      <c r="T592" s="2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row>
    <row r="593" spans="1:49" ht="14.25" customHeight="1" x14ac:dyDescent="0.3">
      <c r="A593" s="4"/>
      <c r="B593" s="4"/>
      <c r="C593" s="4"/>
      <c r="D593" s="4"/>
      <c r="E593" s="4"/>
      <c r="F593" s="4"/>
      <c r="G593" s="4"/>
      <c r="H593" s="4"/>
      <c r="I593" s="4"/>
      <c r="J593" s="4"/>
      <c r="K593" s="4"/>
      <c r="L593" s="4"/>
      <c r="M593" s="4"/>
      <c r="N593" s="4"/>
      <c r="O593" s="23"/>
      <c r="P593" s="24"/>
      <c r="Q593" s="24"/>
      <c r="R593" s="4"/>
      <c r="S593" s="4"/>
      <c r="T593" s="2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row>
    <row r="594" spans="1:49" ht="14.25" customHeight="1" x14ac:dyDescent="0.3">
      <c r="A594" s="4"/>
      <c r="B594" s="4"/>
      <c r="C594" s="4"/>
      <c r="D594" s="4"/>
      <c r="E594" s="4"/>
      <c r="F594" s="4"/>
      <c r="G594" s="4"/>
      <c r="H594" s="4"/>
      <c r="I594" s="4"/>
      <c r="J594" s="4"/>
      <c r="K594" s="4"/>
      <c r="L594" s="4"/>
      <c r="M594" s="4"/>
      <c r="N594" s="4"/>
      <c r="O594" s="23"/>
      <c r="P594" s="24"/>
      <c r="Q594" s="24"/>
      <c r="R594" s="4"/>
      <c r="S594" s="4"/>
      <c r="T594" s="2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row>
    <row r="595" spans="1:49" ht="14.25" customHeight="1" x14ac:dyDescent="0.3">
      <c r="A595" s="4"/>
      <c r="B595" s="4"/>
      <c r="C595" s="4"/>
      <c r="D595" s="4"/>
      <c r="E595" s="4"/>
      <c r="F595" s="4"/>
      <c r="G595" s="4"/>
      <c r="H595" s="4"/>
      <c r="I595" s="4"/>
      <c r="J595" s="4"/>
      <c r="K595" s="4"/>
      <c r="L595" s="4"/>
      <c r="M595" s="4"/>
      <c r="N595" s="4"/>
      <c r="O595" s="23"/>
      <c r="P595" s="24"/>
      <c r="Q595" s="24"/>
      <c r="R595" s="4"/>
      <c r="S595" s="4"/>
      <c r="T595" s="2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row>
    <row r="596" spans="1:49" ht="14.25" customHeight="1" x14ac:dyDescent="0.3">
      <c r="A596" s="4"/>
      <c r="B596" s="4"/>
      <c r="C596" s="4"/>
      <c r="D596" s="4"/>
      <c r="E596" s="4"/>
      <c r="F596" s="4"/>
      <c r="G596" s="4"/>
      <c r="H596" s="4"/>
      <c r="I596" s="4"/>
      <c r="J596" s="4"/>
      <c r="K596" s="4"/>
      <c r="L596" s="4"/>
      <c r="M596" s="4"/>
      <c r="N596" s="4"/>
      <c r="O596" s="23"/>
      <c r="P596" s="24"/>
      <c r="Q596" s="24"/>
      <c r="R596" s="4"/>
      <c r="S596" s="4"/>
      <c r="T596" s="2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row>
    <row r="597" spans="1:49" ht="14.25" customHeight="1" x14ac:dyDescent="0.3">
      <c r="A597" s="4"/>
      <c r="B597" s="4"/>
      <c r="C597" s="4"/>
      <c r="D597" s="4"/>
      <c r="E597" s="4"/>
      <c r="F597" s="4"/>
      <c r="G597" s="4"/>
      <c r="H597" s="4"/>
      <c r="I597" s="4"/>
      <c r="J597" s="4"/>
      <c r="K597" s="4"/>
      <c r="L597" s="4"/>
      <c r="M597" s="4"/>
      <c r="N597" s="4"/>
      <c r="O597" s="23"/>
      <c r="P597" s="24"/>
      <c r="Q597" s="24"/>
      <c r="R597" s="4"/>
      <c r="S597" s="4"/>
      <c r="T597" s="2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row>
    <row r="598" spans="1:49" ht="14.25" customHeight="1" x14ac:dyDescent="0.3">
      <c r="A598" s="4"/>
      <c r="B598" s="4"/>
      <c r="C598" s="4"/>
      <c r="D598" s="4"/>
      <c r="E598" s="4"/>
      <c r="F598" s="4"/>
      <c r="G598" s="4"/>
      <c r="H598" s="4"/>
      <c r="I598" s="4"/>
      <c r="J598" s="4"/>
      <c r="K598" s="4"/>
      <c r="L598" s="4"/>
      <c r="M598" s="4"/>
      <c r="N598" s="4"/>
      <c r="O598" s="23"/>
      <c r="P598" s="24"/>
      <c r="Q598" s="24"/>
      <c r="R598" s="4"/>
      <c r="S598" s="4"/>
      <c r="T598" s="2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row>
    <row r="599" spans="1:49" ht="14.25" customHeight="1" x14ac:dyDescent="0.3">
      <c r="A599" s="4"/>
      <c r="B599" s="4"/>
      <c r="C599" s="4"/>
      <c r="D599" s="4"/>
      <c r="E599" s="4"/>
      <c r="F599" s="4"/>
      <c r="G599" s="4"/>
      <c r="H599" s="4"/>
      <c r="I599" s="4"/>
      <c r="J599" s="4"/>
      <c r="K599" s="4"/>
      <c r="L599" s="4"/>
      <c r="M599" s="4"/>
      <c r="N599" s="4"/>
      <c r="O599" s="23"/>
      <c r="P599" s="24"/>
      <c r="Q599" s="24"/>
      <c r="R599" s="4"/>
      <c r="S599" s="4"/>
      <c r="T599" s="2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row>
    <row r="600" spans="1:49" ht="14.25" customHeight="1" x14ac:dyDescent="0.3">
      <c r="A600" s="4"/>
      <c r="B600" s="4"/>
      <c r="C600" s="4"/>
      <c r="D600" s="4"/>
      <c r="E600" s="4"/>
      <c r="F600" s="4"/>
      <c r="G600" s="4"/>
      <c r="H600" s="4"/>
      <c r="I600" s="4"/>
      <c r="J600" s="4"/>
      <c r="K600" s="4"/>
      <c r="L600" s="4"/>
      <c r="M600" s="4"/>
      <c r="N600" s="4"/>
      <c r="O600" s="23"/>
      <c r="P600" s="24"/>
      <c r="Q600" s="24"/>
      <c r="R600" s="4"/>
      <c r="S600" s="4"/>
      <c r="T600" s="2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row>
    <row r="601" spans="1:49" ht="14.25" customHeight="1" x14ac:dyDescent="0.3">
      <c r="A601" s="4"/>
      <c r="B601" s="4"/>
      <c r="C601" s="4"/>
      <c r="D601" s="4"/>
      <c r="E601" s="4"/>
      <c r="F601" s="4"/>
      <c r="G601" s="4"/>
      <c r="H601" s="4"/>
      <c r="I601" s="4"/>
      <c r="J601" s="4"/>
      <c r="K601" s="4"/>
      <c r="L601" s="4"/>
      <c r="M601" s="4"/>
      <c r="N601" s="4"/>
      <c r="O601" s="23"/>
      <c r="P601" s="24"/>
      <c r="Q601" s="24"/>
      <c r="R601" s="4"/>
      <c r="S601" s="4"/>
      <c r="T601" s="2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row>
    <row r="602" spans="1:49" ht="14.25" customHeight="1" x14ac:dyDescent="0.3">
      <c r="A602" s="4"/>
      <c r="B602" s="4"/>
      <c r="C602" s="4"/>
      <c r="D602" s="4"/>
      <c r="E602" s="4"/>
      <c r="F602" s="4"/>
      <c r="G602" s="4"/>
      <c r="H602" s="4"/>
      <c r="I602" s="4"/>
      <c r="J602" s="4"/>
      <c r="K602" s="4"/>
      <c r="L602" s="4"/>
      <c r="M602" s="4"/>
      <c r="N602" s="4"/>
      <c r="O602" s="23"/>
      <c r="P602" s="24"/>
      <c r="Q602" s="24"/>
      <c r="R602" s="4"/>
      <c r="S602" s="4"/>
      <c r="T602" s="2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row>
    <row r="603" spans="1:49" ht="14.25" customHeight="1" x14ac:dyDescent="0.3">
      <c r="A603" s="4"/>
      <c r="B603" s="4"/>
      <c r="C603" s="4"/>
      <c r="D603" s="4"/>
      <c r="E603" s="4"/>
      <c r="F603" s="4"/>
      <c r="G603" s="4"/>
      <c r="H603" s="4"/>
      <c r="I603" s="4"/>
      <c r="J603" s="4"/>
      <c r="K603" s="4"/>
      <c r="L603" s="4"/>
      <c r="M603" s="4"/>
      <c r="N603" s="4"/>
      <c r="O603" s="23"/>
      <c r="P603" s="24"/>
      <c r="Q603" s="24"/>
      <c r="R603" s="4"/>
      <c r="S603" s="4"/>
      <c r="T603" s="2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row>
    <row r="604" spans="1:49" ht="14.25" customHeight="1" x14ac:dyDescent="0.3">
      <c r="A604" s="4"/>
      <c r="B604" s="4"/>
      <c r="C604" s="4"/>
      <c r="D604" s="4"/>
      <c r="E604" s="4"/>
      <c r="F604" s="4"/>
      <c r="G604" s="4"/>
      <c r="H604" s="4"/>
      <c r="I604" s="4"/>
      <c r="J604" s="4"/>
      <c r="K604" s="4"/>
      <c r="L604" s="4"/>
      <c r="M604" s="4"/>
      <c r="N604" s="4"/>
      <c r="O604" s="23"/>
      <c r="P604" s="24"/>
      <c r="Q604" s="24"/>
      <c r="R604" s="4"/>
      <c r="S604" s="4"/>
      <c r="T604" s="2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row>
    <row r="605" spans="1:49" ht="14.25" customHeight="1" x14ac:dyDescent="0.3">
      <c r="A605" s="4"/>
      <c r="B605" s="4"/>
      <c r="C605" s="4"/>
      <c r="D605" s="4"/>
      <c r="E605" s="4"/>
      <c r="F605" s="4"/>
      <c r="G605" s="4"/>
      <c r="H605" s="4"/>
      <c r="I605" s="4"/>
      <c r="J605" s="4"/>
      <c r="K605" s="4"/>
      <c r="L605" s="4"/>
      <c r="M605" s="4"/>
      <c r="N605" s="4"/>
      <c r="O605" s="23"/>
      <c r="P605" s="24"/>
      <c r="Q605" s="24"/>
      <c r="R605" s="4"/>
      <c r="S605" s="4"/>
      <c r="T605" s="2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row>
    <row r="606" spans="1:49" ht="14.25" customHeight="1" x14ac:dyDescent="0.3">
      <c r="A606" s="4"/>
      <c r="B606" s="4"/>
      <c r="C606" s="4"/>
      <c r="D606" s="4"/>
      <c r="E606" s="4"/>
      <c r="F606" s="4"/>
      <c r="G606" s="4"/>
      <c r="H606" s="4"/>
      <c r="I606" s="4"/>
      <c r="J606" s="4"/>
      <c r="K606" s="4"/>
      <c r="L606" s="4"/>
      <c r="M606" s="4"/>
      <c r="N606" s="4"/>
      <c r="O606" s="23"/>
      <c r="P606" s="24"/>
      <c r="Q606" s="24"/>
      <c r="R606" s="4"/>
      <c r="S606" s="4"/>
      <c r="T606" s="2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row>
    <row r="607" spans="1:49" ht="14.25" customHeight="1" x14ac:dyDescent="0.3">
      <c r="A607" s="4"/>
      <c r="B607" s="4"/>
      <c r="C607" s="4"/>
      <c r="D607" s="4"/>
      <c r="E607" s="4"/>
      <c r="F607" s="4"/>
      <c r="G607" s="4"/>
      <c r="H607" s="4"/>
      <c r="I607" s="4"/>
      <c r="J607" s="4"/>
      <c r="K607" s="4"/>
      <c r="L607" s="4"/>
      <c r="M607" s="4"/>
      <c r="N607" s="4"/>
      <c r="O607" s="23"/>
      <c r="P607" s="24"/>
      <c r="Q607" s="24"/>
      <c r="R607" s="4"/>
      <c r="S607" s="4"/>
      <c r="T607" s="2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row>
    <row r="608" spans="1:49" ht="14.25" customHeight="1" x14ac:dyDescent="0.3">
      <c r="A608" s="4"/>
      <c r="B608" s="4"/>
      <c r="C608" s="4"/>
      <c r="D608" s="4"/>
      <c r="E608" s="4"/>
      <c r="F608" s="4"/>
      <c r="G608" s="4"/>
      <c r="H608" s="4"/>
      <c r="I608" s="4"/>
      <c r="J608" s="4"/>
      <c r="K608" s="4"/>
      <c r="L608" s="4"/>
      <c r="M608" s="4"/>
      <c r="N608" s="4"/>
      <c r="O608" s="23"/>
      <c r="P608" s="24"/>
      <c r="Q608" s="24"/>
      <c r="R608" s="4"/>
      <c r="S608" s="4"/>
      <c r="T608" s="2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row>
    <row r="609" spans="1:49" ht="14.25" customHeight="1" x14ac:dyDescent="0.3">
      <c r="A609" s="4"/>
      <c r="B609" s="4"/>
      <c r="C609" s="4"/>
      <c r="D609" s="4"/>
      <c r="E609" s="4"/>
      <c r="F609" s="4"/>
      <c r="G609" s="4"/>
      <c r="H609" s="4"/>
      <c r="I609" s="4"/>
      <c r="J609" s="4"/>
      <c r="K609" s="4"/>
      <c r="L609" s="4"/>
      <c r="M609" s="4"/>
      <c r="N609" s="4"/>
      <c r="O609" s="23"/>
      <c r="P609" s="24"/>
      <c r="Q609" s="24"/>
      <c r="R609" s="4"/>
      <c r="S609" s="4"/>
      <c r="T609" s="2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row>
    <row r="610" spans="1:49" ht="14.25" customHeight="1" x14ac:dyDescent="0.3">
      <c r="A610" s="4"/>
      <c r="B610" s="4"/>
      <c r="C610" s="4"/>
      <c r="D610" s="4"/>
      <c r="E610" s="4"/>
      <c r="F610" s="4"/>
      <c r="G610" s="4"/>
      <c r="H610" s="4"/>
      <c r="I610" s="4"/>
      <c r="J610" s="4"/>
      <c r="K610" s="4"/>
      <c r="L610" s="4"/>
      <c r="M610" s="4"/>
      <c r="N610" s="4"/>
      <c r="O610" s="23"/>
      <c r="P610" s="24"/>
      <c r="Q610" s="24"/>
      <c r="R610" s="4"/>
      <c r="S610" s="4"/>
      <c r="T610" s="2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row>
    <row r="611" spans="1:49" ht="14.25" customHeight="1" x14ac:dyDescent="0.3">
      <c r="A611" s="4"/>
      <c r="B611" s="4"/>
      <c r="C611" s="4"/>
      <c r="D611" s="4"/>
      <c r="E611" s="4"/>
      <c r="F611" s="4"/>
      <c r="G611" s="4"/>
      <c r="H611" s="4"/>
      <c r="I611" s="4"/>
      <c r="J611" s="4"/>
      <c r="K611" s="4"/>
      <c r="L611" s="4"/>
      <c r="M611" s="4"/>
      <c r="N611" s="4"/>
      <c r="O611" s="23"/>
      <c r="P611" s="24"/>
      <c r="Q611" s="24"/>
      <c r="R611" s="4"/>
      <c r="S611" s="4"/>
      <c r="T611" s="2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row>
    <row r="612" spans="1:49" ht="14.25" customHeight="1" x14ac:dyDescent="0.3">
      <c r="A612" s="4"/>
      <c r="B612" s="4"/>
      <c r="C612" s="4"/>
      <c r="D612" s="4"/>
      <c r="E612" s="4"/>
      <c r="F612" s="4"/>
      <c r="G612" s="4"/>
      <c r="H612" s="4"/>
      <c r="I612" s="4"/>
      <c r="J612" s="4"/>
      <c r="K612" s="4"/>
      <c r="L612" s="4"/>
      <c r="M612" s="4"/>
      <c r="N612" s="4"/>
      <c r="O612" s="23"/>
      <c r="P612" s="24"/>
      <c r="Q612" s="24"/>
      <c r="R612" s="4"/>
      <c r="S612" s="4"/>
      <c r="T612" s="2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row>
    <row r="613" spans="1:49" ht="14.25" customHeight="1" x14ac:dyDescent="0.3">
      <c r="A613" s="4"/>
      <c r="B613" s="4"/>
      <c r="C613" s="4"/>
      <c r="D613" s="4"/>
      <c r="E613" s="4"/>
      <c r="F613" s="4"/>
      <c r="G613" s="4"/>
      <c r="H613" s="4"/>
      <c r="I613" s="4"/>
      <c r="J613" s="4"/>
      <c r="K613" s="4"/>
      <c r="L613" s="4"/>
      <c r="M613" s="4"/>
      <c r="N613" s="4"/>
      <c r="O613" s="23"/>
      <c r="P613" s="24"/>
      <c r="Q613" s="24"/>
      <c r="R613" s="4"/>
      <c r="S613" s="4"/>
      <c r="T613" s="2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row>
    <row r="614" spans="1:49" ht="14.25" customHeight="1" x14ac:dyDescent="0.3">
      <c r="A614" s="4"/>
      <c r="B614" s="4"/>
      <c r="C614" s="4"/>
      <c r="D614" s="4"/>
      <c r="E614" s="4"/>
      <c r="F614" s="4"/>
      <c r="G614" s="4"/>
      <c r="H614" s="4"/>
      <c r="I614" s="4"/>
      <c r="J614" s="4"/>
      <c r="K614" s="4"/>
      <c r="L614" s="4"/>
      <c r="M614" s="4"/>
      <c r="N614" s="4"/>
      <c r="O614" s="23"/>
      <c r="P614" s="24"/>
      <c r="Q614" s="24"/>
      <c r="R614" s="4"/>
      <c r="S614" s="4"/>
      <c r="T614" s="2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row>
    <row r="615" spans="1:49" ht="14.25" customHeight="1" x14ac:dyDescent="0.3">
      <c r="A615" s="4"/>
      <c r="B615" s="4"/>
      <c r="C615" s="4"/>
      <c r="D615" s="4"/>
      <c r="E615" s="4"/>
      <c r="F615" s="4"/>
      <c r="G615" s="4"/>
      <c r="H615" s="4"/>
      <c r="I615" s="4"/>
      <c r="J615" s="4"/>
      <c r="K615" s="4"/>
      <c r="L615" s="4"/>
      <c r="M615" s="4"/>
      <c r="N615" s="4"/>
      <c r="O615" s="23"/>
      <c r="P615" s="24"/>
      <c r="Q615" s="24"/>
      <c r="R615" s="4"/>
      <c r="S615" s="4"/>
      <c r="T615" s="2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row>
    <row r="616" spans="1:49" ht="14.25" customHeight="1" x14ac:dyDescent="0.3">
      <c r="A616" s="4"/>
      <c r="B616" s="4"/>
      <c r="C616" s="4"/>
      <c r="D616" s="4"/>
      <c r="E616" s="4"/>
      <c r="F616" s="4"/>
      <c r="G616" s="4"/>
      <c r="H616" s="4"/>
      <c r="I616" s="4"/>
      <c r="J616" s="4"/>
      <c r="K616" s="4"/>
      <c r="L616" s="4"/>
      <c r="M616" s="4"/>
      <c r="N616" s="4"/>
      <c r="O616" s="23"/>
      <c r="P616" s="24"/>
      <c r="Q616" s="24"/>
      <c r="R616" s="4"/>
      <c r="S616" s="4"/>
      <c r="T616" s="2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row>
    <row r="617" spans="1:49" ht="14.25" customHeight="1" x14ac:dyDescent="0.3">
      <c r="A617" s="4"/>
      <c r="B617" s="4"/>
      <c r="C617" s="4"/>
      <c r="D617" s="4"/>
      <c r="E617" s="4"/>
      <c r="F617" s="4"/>
      <c r="G617" s="4"/>
      <c r="H617" s="4"/>
      <c r="I617" s="4"/>
      <c r="J617" s="4"/>
      <c r="K617" s="4"/>
      <c r="L617" s="4"/>
      <c r="M617" s="4"/>
      <c r="N617" s="4"/>
      <c r="O617" s="23"/>
      <c r="P617" s="24"/>
      <c r="Q617" s="24"/>
      <c r="R617" s="4"/>
      <c r="S617" s="4"/>
      <c r="T617" s="2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row>
    <row r="618" spans="1:49" ht="14.25" customHeight="1" x14ac:dyDescent="0.3">
      <c r="A618" s="4"/>
      <c r="B618" s="4"/>
      <c r="C618" s="4"/>
      <c r="D618" s="4"/>
      <c r="E618" s="4"/>
      <c r="F618" s="4"/>
      <c r="G618" s="4"/>
      <c r="H618" s="4"/>
      <c r="I618" s="4"/>
      <c r="J618" s="4"/>
      <c r="K618" s="4"/>
      <c r="L618" s="4"/>
      <c r="M618" s="4"/>
      <c r="N618" s="4"/>
      <c r="O618" s="23"/>
      <c r="P618" s="24"/>
      <c r="Q618" s="24"/>
      <c r="R618" s="4"/>
      <c r="S618" s="4"/>
      <c r="T618" s="2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row>
    <row r="619" spans="1:49" ht="14.25" customHeight="1" x14ac:dyDescent="0.3">
      <c r="A619" s="4"/>
      <c r="B619" s="4"/>
      <c r="C619" s="4"/>
      <c r="D619" s="4"/>
      <c r="E619" s="4"/>
      <c r="F619" s="4"/>
      <c r="G619" s="4"/>
      <c r="H619" s="4"/>
      <c r="I619" s="4"/>
      <c r="J619" s="4"/>
      <c r="K619" s="4"/>
      <c r="L619" s="4"/>
      <c r="M619" s="4"/>
      <c r="N619" s="4"/>
      <c r="O619" s="23"/>
      <c r="P619" s="24"/>
      <c r="Q619" s="24"/>
      <c r="R619" s="4"/>
      <c r="S619" s="4"/>
      <c r="T619" s="2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row>
    <row r="620" spans="1:49" ht="14.25" customHeight="1" x14ac:dyDescent="0.3">
      <c r="A620" s="4"/>
      <c r="B620" s="4"/>
      <c r="C620" s="4"/>
      <c r="D620" s="4"/>
      <c r="E620" s="4"/>
      <c r="F620" s="4"/>
      <c r="G620" s="4"/>
      <c r="H620" s="4"/>
      <c r="I620" s="4"/>
      <c r="J620" s="4"/>
      <c r="K620" s="4"/>
      <c r="L620" s="4"/>
      <c r="M620" s="4"/>
      <c r="N620" s="4"/>
      <c r="O620" s="23"/>
      <c r="P620" s="24"/>
      <c r="Q620" s="24"/>
      <c r="R620" s="4"/>
      <c r="S620" s="4"/>
      <c r="T620" s="2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row>
    <row r="621" spans="1:49" ht="14.25" customHeight="1" x14ac:dyDescent="0.3">
      <c r="A621" s="4"/>
      <c r="B621" s="4"/>
      <c r="C621" s="4"/>
      <c r="D621" s="4"/>
      <c r="E621" s="4"/>
      <c r="F621" s="4"/>
      <c r="G621" s="4"/>
      <c r="H621" s="4"/>
      <c r="I621" s="4"/>
      <c r="J621" s="4"/>
      <c r="K621" s="4"/>
      <c r="L621" s="4"/>
      <c r="M621" s="4"/>
      <c r="N621" s="4"/>
      <c r="O621" s="23"/>
      <c r="P621" s="24"/>
      <c r="Q621" s="24"/>
      <c r="R621" s="4"/>
      <c r="S621" s="4"/>
      <c r="T621" s="2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row>
    <row r="622" spans="1:49" ht="14.25" customHeight="1" x14ac:dyDescent="0.3">
      <c r="A622" s="4"/>
      <c r="B622" s="4"/>
      <c r="C622" s="4"/>
      <c r="D622" s="4"/>
      <c r="E622" s="4"/>
      <c r="F622" s="4"/>
      <c r="G622" s="4"/>
      <c r="H622" s="4"/>
      <c r="I622" s="4"/>
      <c r="J622" s="4"/>
      <c r="K622" s="4"/>
      <c r="L622" s="4"/>
      <c r="M622" s="4"/>
      <c r="N622" s="4"/>
      <c r="O622" s="23"/>
      <c r="P622" s="24"/>
      <c r="Q622" s="24"/>
      <c r="R622" s="4"/>
      <c r="S622" s="4"/>
      <c r="T622" s="2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row>
    <row r="623" spans="1:49" ht="14.25" customHeight="1" x14ac:dyDescent="0.3">
      <c r="A623" s="4"/>
      <c r="B623" s="4"/>
      <c r="C623" s="4"/>
      <c r="D623" s="4"/>
      <c r="E623" s="4"/>
      <c r="F623" s="4"/>
      <c r="G623" s="4"/>
      <c r="H623" s="4"/>
      <c r="I623" s="4"/>
      <c r="J623" s="4"/>
      <c r="K623" s="4"/>
      <c r="L623" s="4"/>
      <c r="M623" s="4"/>
      <c r="N623" s="4"/>
      <c r="O623" s="23"/>
      <c r="P623" s="24"/>
      <c r="Q623" s="24"/>
      <c r="R623" s="4"/>
      <c r="S623" s="4"/>
      <c r="T623" s="2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row>
    <row r="624" spans="1:49" ht="14.25" customHeight="1" x14ac:dyDescent="0.3">
      <c r="A624" s="4"/>
      <c r="B624" s="4"/>
      <c r="C624" s="4"/>
      <c r="D624" s="4"/>
      <c r="E624" s="4"/>
      <c r="F624" s="4"/>
      <c r="G624" s="4"/>
      <c r="H624" s="4"/>
      <c r="I624" s="4"/>
      <c r="J624" s="4"/>
      <c r="K624" s="4"/>
      <c r="L624" s="4"/>
      <c r="M624" s="4"/>
      <c r="N624" s="4"/>
      <c r="O624" s="23"/>
      <c r="P624" s="24"/>
      <c r="Q624" s="24"/>
      <c r="R624" s="4"/>
      <c r="S624" s="4"/>
      <c r="T624" s="2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row>
    <row r="625" spans="1:49" ht="14.25" customHeight="1" x14ac:dyDescent="0.3">
      <c r="A625" s="4"/>
      <c r="B625" s="4"/>
      <c r="C625" s="4"/>
      <c r="D625" s="4"/>
      <c r="E625" s="4"/>
      <c r="F625" s="4"/>
      <c r="G625" s="4"/>
      <c r="H625" s="4"/>
      <c r="I625" s="4"/>
      <c r="J625" s="4"/>
      <c r="K625" s="4"/>
      <c r="L625" s="4"/>
      <c r="M625" s="4"/>
      <c r="N625" s="4"/>
      <c r="O625" s="23"/>
      <c r="P625" s="24"/>
      <c r="Q625" s="24"/>
      <c r="R625" s="4"/>
      <c r="S625" s="4"/>
      <c r="T625" s="2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row>
    <row r="626" spans="1:49" ht="14.25" customHeight="1" x14ac:dyDescent="0.3">
      <c r="A626" s="4"/>
      <c r="B626" s="4"/>
      <c r="C626" s="4"/>
      <c r="D626" s="4"/>
      <c r="E626" s="4"/>
      <c r="F626" s="4"/>
      <c r="G626" s="4"/>
      <c r="H626" s="4"/>
      <c r="I626" s="4"/>
      <c r="J626" s="4"/>
      <c r="K626" s="4"/>
      <c r="L626" s="4"/>
      <c r="M626" s="4"/>
      <c r="N626" s="4"/>
      <c r="O626" s="23"/>
      <c r="P626" s="24"/>
      <c r="Q626" s="24"/>
      <c r="R626" s="4"/>
      <c r="S626" s="4"/>
      <c r="T626" s="2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row>
    <row r="627" spans="1:49" ht="14.25" customHeight="1" x14ac:dyDescent="0.3">
      <c r="A627" s="4"/>
      <c r="B627" s="4"/>
      <c r="C627" s="4"/>
      <c r="D627" s="4"/>
      <c r="E627" s="4"/>
      <c r="F627" s="4"/>
      <c r="G627" s="4"/>
      <c r="H627" s="4"/>
      <c r="I627" s="4"/>
      <c r="J627" s="4"/>
      <c r="K627" s="4"/>
      <c r="L627" s="4"/>
      <c r="M627" s="4"/>
      <c r="N627" s="4"/>
      <c r="O627" s="23"/>
      <c r="P627" s="24"/>
      <c r="Q627" s="24"/>
      <c r="R627" s="4"/>
      <c r="S627" s="4"/>
      <c r="T627" s="2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row>
    <row r="628" spans="1:49" ht="14.25" customHeight="1" x14ac:dyDescent="0.3">
      <c r="A628" s="4"/>
      <c r="B628" s="4"/>
      <c r="C628" s="4"/>
      <c r="D628" s="4"/>
      <c r="E628" s="4"/>
      <c r="F628" s="4"/>
      <c r="G628" s="4"/>
      <c r="H628" s="4"/>
      <c r="I628" s="4"/>
      <c r="J628" s="4"/>
      <c r="K628" s="4"/>
      <c r="L628" s="4"/>
      <c r="M628" s="4"/>
      <c r="N628" s="4"/>
      <c r="O628" s="23"/>
      <c r="P628" s="24"/>
      <c r="Q628" s="24"/>
      <c r="R628" s="4"/>
      <c r="S628" s="4"/>
      <c r="T628" s="2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row>
    <row r="629" spans="1:49" ht="14.25" customHeight="1" x14ac:dyDescent="0.3">
      <c r="A629" s="4"/>
      <c r="B629" s="4"/>
      <c r="C629" s="4"/>
      <c r="D629" s="4"/>
      <c r="E629" s="4"/>
      <c r="F629" s="4"/>
      <c r="G629" s="4"/>
      <c r="H629" s="4"/>
      <c r="I629" s="4"/>
      <c r="J629" s="4"/>
      <c r="K629" s="4"/>
      <c r="L629" s="4"/>
      <c r="M629" s="4"/>
      <c r="N629" s="4"/>
      <c r="O629" s="23"/>
      <c r="P629" s="24"/>
      <c r="Q629" s="24"/>
      <c r="R629" s="4"/>
      <c r="S629" s="4"/>
      <c r="T629" s="2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row>
    <row r="630" spans="1:49" ht="14.25" customHeight="1" x14ac:dyDescent="0.3">
      <c r="A630" s="4"/>
      <c r="B630" s="4"/>
      <c r="C630" s="4"/>
      <c r="D630" s="4"/>
      <c r="E630" s="4"/>
      <c r="F630" s="4"/>
      <c r="G630" s="4"/>
      <c r="H630" s="4"/>
      <c r="I630" s="4"/>
      <c r="J630" s="4"/>
      <c r="K630" s="4"/>
      <c r="L630" s="4"/>
      <c r="M630" s="4"/>
      <c r="N630" s="4"/>
      <c r="O630" s="23"/>
      <c r="P630" s="24"/>
      <c r="Q630" s="24"/>
      <c r="R630" s="4"/>
      <c r="S630" s="4"/>
      <c r="T630" s="2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row>
    <row r="631" spans="1:49" ht="14.25" customHeight="1" x14ac:dyDescent="0.3">
      <c r="A631" s="4"/>
      <c r="B631" s="4"/>
      <c r="C631" s="4"/>
      <c r="D631" s="4"/>
      <c r="E631" s="4"/>
      <c r="F631" s="4"/>
      <c r="G631" s="4"/>
      <c r="H631" s="4"/>
      <c r="I631" s="4"/>
      <c r="J631" s="4"/>
      <c r="K631" s="4"/>
      <c r="L631" s="4"/>
      <c r="M631" s="4"/>
      <c r="N631" s="4"/>
      <c r="O631" s="23"/>
      <c r="P631" s="24"/>
      <c r="Q631" s="24"/>
      <c r="R631" s="4"/>
      <c r="S631" s="4"/>
      <c r="T631" s="2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row>
    <row r="632" spans="1:49" ht="14.25" customHeight="1" x14ac:dyDescent="0.3">
      <c r="A632" s="4"/>
      <c r="B632" s="4"/>
      <c r="C632" s="4"/>
      <c r="D632" s="4"/>
      <c r="E632" s="4"/>
      <c r="F632" s="4"/>
      <c r="G632" s="4"/>
      <c r="H632" s="4"/>
      <c r="I632" s="4"/>
      <c r="J632" s="4"/>
      <c r="K632" s="4"/>
      <c r="L632" s="4"/>
      <c r="M632" s="4"/>
      <c r="N632" s="4"/>
      <c r="O632" s="23"/>
      <c r="P632" s="24"/>
      <c r="Q632" s="24"/>
      <c r="R632" s="4"/>
      <c r="S632" s="4"/>
      <c r="T632" s="2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row>
    <row r="633" spans="1:49" ht="14.25" customHeight="1" x14ac:dyDescent="0.3">
      <c r="A633" s="4"/>
      <c r="B633" s="4"/>
      <c r="C633" s="4"/>
      <c r="D633" s="4"/>
      <c r="E633" s="4"/>
      <c r="F633" s="4"/>
      <c r="G633" s="4"/>
      <c r="H633" s="4"/>
      <c r="I633" s="4"/>
      <c r="J633" s="4"/>
      <c r="K633" s="4"/>
      <c r="L633" s="4"/>
      <c r="M633" s="4"/>
      <c r="N633" s="4"/>
      <c r="O633" s="23"/>
      <c r="P633" s="24"/>
      <c r="Q633" s="24"/>
      <c r="R633" s="4"/>
      <c r="S633" s="4"/>
      <c r="T633" s="2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row>
    <row r="634" spans="1:49" ht="14.25" customHeight="1" x14ac:dyDescent="0.3">
      <c r="A634" s="4"/>
      <c r="B634" s="4"/>
      <c r="C634" s="4"/>
      <c r="D634" s="4"/>
      <c r="E634" s="4"/>
      <c r="F634" s="4"/>
      <c r="G634" s="4"/>
      <c r="H634" s="4"/>
      <c r="I634" s="4"/>
      <c r="J634" s="4"/>
      <c r="K634" s="4"/>
      <c r="L634" s="4"/>
      <c r="M634" s="4"/>
      <c r="N634" s="4"/>
      <c r="O634" s="23"/>
      <c r="P634" s="24"/>
      <c r="Q634" s="24"/>
      <c r="R634" s="4"/>
      <c r="S634" s="4"/>
      <c r="T634" s="2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row>
    <row r="635" spans="1:49" ht="14.25" customHeight="1" x14ac:dyDescent="0.3">
      <c r="A635" s="4"/>
      <c r="B635" s="4"/>
      <c r="C635" s="4"/>
      <c r="D635" s="4"/>
      <c r="E635" s="4"/>
      <c r="F635" s="4"/>
      <c r="G635" s="4"/>
      <c r="H635" s="4"/>
      <c r="I635" s="4"/>
      <c r="J635" s="4"/>
      <c r="K635" s="4"/>
      <c r="L635" s="4"/>
      <c r="M635" s="4"/>
      <c r="N635" s="4"/>
      <c r="O635" s="23"/>
      <c r="P635" s="24"/>
      <c r="Q635" s="24"/>
      <c r="R635" s="4"/>
      <c r="S635" s="4"/>
      <c r="T635" s="2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row>
    <row r="636" spans="1:49" ht="14.25" customHeight="1" x14ac:dyDescent="0.3">
      <c r="A636" s="4"/>
      <c r="B636" s="4"/>
      <c r="C636" s="4"/>
      <c r="D636" s="4"/>
      <c r="E636" s="4"/>
      <c r="F636" s="4"/>
      <c r="G636" s="4"/>
      <c r="H636" s="4"/>
      <c r="I636" s="4"/>
      <c r="J636" s="4"/>
      <c r="K636" s="4"/>
      <c r="L636" s="4"/>
      <c r="M636" s="4"/>
      <c r="N636" s="4"/>
      <c r="O636" s="23"/>
      <c r="P636" s="24"/>
      <c r="Q636" s="24"/>
      <c r="R636" s="4"/>
      <c r="S636" s="4"/>
      <c r="T636" s="2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row>
    <row r="637" spans="1:49" ht="14.25" customHeight="1" x14ac:dyDescent="0.3">
      <c r="A637" s="4"/>
      <c r="B637" s="4"/>
      <c r="C637" s="4"/>
      <c r="D637" s="4"/>
      <c r="E637" s="4"/>
      <c r="F637" s="4"/>
      <c r="G637" s="4"/>
      <c r="H637" s="4"/>
      <c r="I637" s="4"/>
      <c r="J637" s="4"/>
      <c r="K637" s="4"/>
      <c r="L637" s="4"/>
      <c r="M637" s="4"/>
      <c r="N637" s="4"/>
      <c r="O637" s="23"/>
      <c r="P637" s="24"/>
      <c r="Q637" s="24"/>
      <c r="R637" s="4"/>
      <c r="S637" s="4"/>
      <c r="T637" s="2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row>
    <row r="638" spans="1:49" ht="14.25" customHeight="1" x14ac:dyDescent="0.3">
      <c r="A638" s="4"/>
      <c r="B638" s="4"/>
      <c r="C638" s="4"/>
      <c r="D638" s="4"/>
      <c r="E638" s="4"/>
      <c r="F638" s="4"/>
      <c r="G638" s="4"/>
      <c r="H638" s="4"/>
      <c r="I638" s="4"/>
      <c r="J638" s="4"/>
      <c r="K638" s="4"/>
      <c r="L638" s="4"/>
      <c r="M638" s="4"/>
      <c r="N638" s="4"/>
      <c r="O638" s="23"/>
      <c r="P638" s="24"/>
      <c r="Q638" s="24"/>
      <c r="R638" s="4"/>
      <c r="S638" s="4"/>
      <c r="T638" s="2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row>
    <row r="639" spans="1:49" ht="14.25" customHeight="1" x14ac:dyDescent="0.3">
      <c r="A639" s="4"/>
      <c r="B639" s="4"/>
      <c r="C639" s="4"/>
      <c r="D639" s="4"/>
      <c r="E639" s="4"/>
      <c r="F639" s="4"/>
      <c r="G639" s="4"/>
      <c r="H639" s="4"/>
      <c r="I639" s="4"/>
      <c r="J639" s="4"/>
      <c r="K639" s="4"/>
      <c r="L639" s="4"/>
      <c r="M639" s="4"/>
      <c r="N639" s="4"/>
      <c r="O639" s="23"/>
      <c r="P639" s="24"/>
      <c r="Q639" s="24"/>
      <c r="R639" s="4"/>
      <c r="S639" s="4"/>
      <c r="T639" s="2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row>
    <row r="640" spans="1:49" ht="14.25" customHeight="1" x14ac:dyDescent="0.3">
      <c r="A640" s="4"/>
      <c r="B640" s="4"/>
      <c r="C640" s="4"/>
      <c r="D640" s="4"/>
      <c r="E640" s="4"/>
      <c r="F640" s="4"/>
      <c r="G640" s="4"/>
      <c r="H640" s="4"/>
      <c r="I640" s="4"/>
      <c r="J640" s="4"/>
      <c r="K640" s="4"/>
      <c r="L640" s="4"/>
      <c r="M640" s="4"/>
      <c r="N640" s="4"/>
      <c r="O640" s="23"/>
      <c r="P640" s="24"/>
      <c r="Q640" s="24"/>
      <c r="R640" s="4"/>
      <c r="S640" s="4"/>
      <c r="T640" s="2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row>
    <row r="641" spans="1:49" ht="14.25" customHeight="1" x14ac:dyDescent="0.3">
      <c r="A641" s="4"/>
      <c r="B641" s="4"/>
      <c r="C641" s="4"/>
      <c r="D641" s="4"/>
      <c r="E641" s="4"/>
      <c r="F641" s="4"/>
      <c r="G641" s="4"/>
      <c r="H641" s="4"/>
      <c r="I641" s="4"/>
      <c r="J641" s="4"/>
      <c r="K641" s="4"/>
      <c r="L641" s="4"/>
      <c r="M641" s="4"/>
      <c r="N641" s="4"/>
      <c r="O641" s="23"/>
      <c r="P641" s="24"/>
      <c r="Q641" s="24"/>
      <c r="R641" s="4"/>
      <c r="S641" s="4"/>
      <c r="T641" s="2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row>
    <row r="642" spans="1:49" ht="14.25" customHeight="1" x14ac:dyDescent="0.3">
      <c r="A642" s="4"/>
      <c r="B642" s="4"/>
      <c r="C642" s="4"/>
      <c r="D642" s="4"/>
      <c r="E642" s="4"/>
      <c r="F642" s="4"/>
      <c r="G642" s="4"/>
      <c r="H642" s="4"/>
      <c r="I642" s="4"/>
      <c r="J642" s="4"/>
      <c r="K642" s="4"/>
      <c r="L642" s="4"/>
      <c r="M642" s="4"/>
      <c r="N642" s="4"/>
      <c r="O642" s="23"/>
      <c r="P642" s="24"/>
      <c r="Q642" s="24"/>
      <c r="R642" s="4"/>
      <c r="S642" s="4"/>
      <c r="T642" s="2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row>
    <row r="643" spans="1:49" ht="14.25" customHeight="1" x14ac:dyDescent="0.3">
      <c r="A643" s="4"/>
      <c r="B643" s="4"/>
      <c r="C643" s="4"/>
      <c r="D643" s="4"/>
      <c r="E643" s="4"/>
      <c r="F643" s="4"/>
      <c r="G643" s="4"/>
      <c r="H643" s="4"/>
      <c r="I643" s="4"/>
      <c r="J643" s="4"/>
      <c r="K643" s="4"/>
      <c r="L643" s="4"/>
      <c r="M643" s="4"/>
      <c r="N643" s="4"/>
      <c r="O643" s="23"/>
      <c r="P643" s="24"/>
      <c r="Q643" s="24"/>
      <c r="R643" s="4"/>
      <c r="S643" s="4"/>
      <c r="T643" s="2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row>
    <row r="644" spans="1:49" ht="14.25" customHeight="1" x14ac:dyDescent="0.3">
      <c r="A644" s="4"/>
      <c r="B644" s="4"/>
      <c r="C644" s="4"/>
      <c r="D644" s="4"/>
      <c r="E644" s="4"/>
      <c r="F644" s="4"/>
      <c r="G644" s="4"/>
      <c r="H644" s="4"/>
      <c r="I644" s="4"/>
      <c r="J644" s="4"/>
      <c r="K644" s="4"/>
      <c r="L644" s="4"/>
      <c r="M644" s="4"/>
      <c r="N644" s="4"/>
      <c r="O644" s="23"/>
      <c r="P644" s="24"/>
      <c r="Q644" s="24"/>
      <c r="R644" s="4"/>
      <c r="S644" s="4"/>
      <c r="T644" s="2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row>
    <row r="645" spans="1:49" ht="14.25" customHeight="1" x14ac:dyDescent="0.3">
      <c r="A645" s="4"/>
      <c r="B645" s="4"/>
      <c r="C645" s="4"/>
      <c r="D645" s="4"/>
      <c r="E645" s="4"/>
      <c r="F645" s="4"/>
      <c r="G645" s="4"/>
      <c r="H645" s="4"/>
      <c r="I645" s="4"/>
      <c r="J645" s="4"/>
      <c r="K645" s="4"/>
      <c r="L645" s="4"/>
      <c r="M645" s="4"/>
      <c r="N645" s="4"/>
      <c r="O645" s="23"/>
      <c r="P645" s="24"/>
      <c r="Q645" s="24"/>
      <c r="R645" s="4"/>
      <c r="S645" s="4"/>
      <c r="T645" s="2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row>
    <row r="646" spans="1:49" ht="14.25" customHeight="1" x14ac:dyDescent="0.3">
      <c r="A646" s="4"/>
      <c r="B646" s="4"/>
      <c r="C646" s="4"/>
      <c r="D646" s="4"/>
      <c r="E646" s="4"/>
      <c r="F646" s="4"/>
      <c r="G646" s="4"/>
      <c r="H646" s="4"/>
      <c r="I646" s="4"/>
      <c r="J646" s="4"/>
      <c r="K646" s="4"/>
      <c r="L646" s="4"/>
      <c r="M646" s="4"/>
      <c r="N646" s="4"/>
      <c r="O646" s="23"/>
      <c r="P646" s="24"/>
      <c r="Q646" s="24"/>
      <c r="R646" s="4"/>
      <c r="S646" s="4"/>
      <c r="T646" s="2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row>
    <row r="647" spans="1:49" ht="14.25" customHeight="1" x14ac:dyDescent="0.3">
      <c r="A647" s="4"/>
      <c r="B647" s="4"/>
      <c r="C647" s="4"/>
      <c r="D647" s="4"/>
      <c r="E647" s="4"/>
      <c r="F647" s="4"/>
      <c r="G647" s="4"/>
      <c r="H647" s="4"/>
      <c r="I647" s="4"/>
      <c r="J647" s="4"/>
      <c r="K647" s="4"/>
      <c r="L647" s="4"/>
      <c r="M647" s="4"/>
      <c r="N647" s="4"/>
      <c r="O647" s="23"/>
      <c r="P647" s="24"/>
      <c r="Q647" s="24"/>
      <c r="R647" s="4"/>
      <c r="S647" s="4"/>
      <c r="T647" s="2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row>
    <row r="648" spans="1:49" ht="14.25" customHeight="1" x14ac:dyDescent="0.3">
      <c r="A648" s="4"/>
      <c r="B648" s="4"/>
      <c r="C648" s="4"/>
      <c r="D648" s="4"/>
      <c r="E648" s="4"/>
      <c r="F648" s="4"/>
      <c r="G648" s="4"/>
      <c r="H648" s="4"/>
      <c r="I648" s="4"/>
      <c r="J648" s="4"/>
      <c r="K648" s="4"/>
      <c r="L648" s="4"/>
      <c r="M648" s="4"/>
      <c r="N648" s="4"/>
      <c r="O648" s="23"/>
      <c r="P648" s="24"/>
      <c r="Q648" s="24"/>
      <c r="R648" s="4"/>
      <c r="S648" s="4"/>
      <c r="T648" s="2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row>
  </sheetData>
  <sortState ref="C10:AT55">
    <sortCondition ref="C10:C55"/>
  </sortState>
  <mergeCells count="37">
    <mergeCell ref="J10:J11"/>
    <mergeCell ref="K10:K11"/>
    <mergeCell ref="L10:L11"/>
    <mergeCell ref="AQ3:AR3"/>
    <mergeCell ref="AB9:AE9"/>
    <mergeCell ref="AI9:AL10"/>
    <mergeCell ref="W9:W11"/>
    <mergeCell ref="AB10:AB11"/>
    <mergeCell ref="AC10:AC11"/>
    <mergeCell ref="AD10:AD11"/>
    <mergeCell ref="AE10:AE11"/>
    <mergeCell ref="AF9:AF11"/>
    <mergeCell ref="X9:Y10"/>
    <mergeCell ref="AG9:AH10"/>
    <mergeCell ref="Z9:AA10"/>
    <mergeCell ref="W6:AR6"/>
    <mergeCell ref="B9:B11"/>
    <mergeCell ref="C9:E10"/>
    <mergeCell ref="F9:L9"/>
    <mergeCell ref="F10:I10"/>
    <mergeCell ref="B2:C4"/>
    <mergeCell ref="D2:AP4"/>
    <mergeCell ref="P10:Q10"/>
    <mergeCell ref="R10:T10"/>
    <mergeCell ref="AM9:AM11"/>
    <mergeCell ref="M9:O9"/>
    <mergeCell ref="P9:T9"/>
    <mergeCell ref="U9:V10"/>
    <mergeCell ref="M10:O10"/>
    <mergeCell ref="AN9:AN11"/>
    <mergeCell ref="AO9:AO11"/>
    <mergeCell ref="AP9:AP11"/>
    <mergeCell ref="A6:C6"/>
    <mergeCell ref="D6:E6"/>
    <mergeCell ref="F6:I6"/>
    <mergeCell ref="J6:S6"/>
    <mergeCell ref="T6:V6"/>
  </mergeCells>
  <conditionalFormatting sqref="N17:O19 N21:O21 O22:O24 N29 N31:N35 N38 N40:N42 N47 N22:N25">
    <cfRule type="containsText" dxfId="22" priority="877" operator="containsText" text="EXTREMO">
      <formula>NOT(ISERROR(SEARCH(("EXTREMO"),(N18))))</formula>
    </cfRule>
    <cfRule type="containsText" dxfId="21" priority="878" operator="containsText" text="ALTO">
      <formula>NOT(ISERROR(SEARCH(("ALTO"),(N18))))</formula>
    </cfRule>
    <cfRule type="containsText" dxfId="20" priority="879" operator="containsText" text="MODERADO">
      <formula>NOT(ISERROR(SEARCH(("MODERADO"),(N18))))</formula>
    </cfRule>
    <cfRule type="containsText" dxfId="19" priority="880" operator="containsText" text="BAJO">
      <formula>NOT(ISERROR(SEARCH(("BAJO"),(N18))))</formula>
    </cfRule>
  </conditionalFormatting>
  <conditionalFormatting sqref="O25:O26 O40:O41">
    <cfRule type="containsText" dxfId="18" priority="881" operator="containsText" text="EXTREMO">
      <formula>NOT(ISERROR(SEARCH(("EXTREMO"),(O25))))</formula>
    </cfRule>
    <cfRule type="containsText" dxfId="17" priority="882" operator="containsText" text="ALTO">
      <formula>NOT(ISERROR(SEARCH(("ALTO"),(O25))))</formula>
    </cfRule>
    <cfRule type="containsText" dxfId="16" priority="883" operator="containsText" text="MODERADO">
      <formula>NOT(ISERROR(SEARCH(("MODERADO"),(O25))))</formula>
    </cfRule>
    <cfRule type="containsText" dxfId="15" priority="884" operator="containsText" text="BAJO">
      <formula>NOT(ISERROR(SEARCH(("BAJO"),(O25))))</formula>
    </cfRule>
  </conditionalFormatting>
  <conditionalFormatting sqref="O29:O30 O32:O33">
    <cfRule type="containsText" dxfId="14" priority="1074" operator="containsText" text="EXTREMO">
      <formula>NOT(ISERROR(SEARCH(("EXTREMO"),(O29))))</formula>
    </cfRule>
    <cfRule type="containsText" dxfId="13" priority="1075" operator="containsText" text="ALTO">
      <formula>NOT(ISERROR(SEARCH(("ALTO"),(O29))))</formula>
    </cfRule>
    <cfRule type="containsText" dxfId="12" priority="1076" operator="containsText" text="MODERADO">
      <formula>NOT(ISERROR(SEARCH(("MODERADO"),(O29))))</formula>
    </cfRule>
    <cfRule type="containsText" dxfId="11" priority="1077" operator="containsText" text="BAJO">
      <formula>NOT(ISERROR(SEARCH(("BAJO"),(O29))))</formula>
    </cfRule>
  </conditionalFormatting>
  <conditionalFormatting sqref="O29:O36 O38:O41 AF29:AG36">
    <cfRule type="cellIs" dxfId="10" priority="1083" operator="equal">
      <formula>"FALSE"</formula>
    </cfRule>
  </conditionalFormatting>
  <conditionalFormatting sqref="O50">
    <cfRule type="cellIs" dxfId="9" priority="230" operator="equal">
      <formula>"FALSE"</formula>
    </cfRule>
  </conditionalFormatting>
  <conditionalFormatting sqref="P49:S49">
    <cfRule type="containsText" dxfId="8" priority="295" operator="containsText" text="FALSO">
      <formula>NOT(ISERROR(SEARCH("FALSO",P49)))</formula>
    </cfRule>
  </conditionalFormatting>
  <conditionalFormatting sqref="AF38:AG46">
    <cfRule type="cellIs" dxfId="7" priority="848" operator="equal">
      <formula>"FALSE"</formula>
    </cfRule>
  </conditionalFormatting>
  <conditionalFormatting sqref="AF50:AG50">
    <cfRule type="cellIs" dxfId="6" priority="231" operator="equal">
      <formula>"FALSE"</formula>
    </cfRule>
  </conditionalFormatting>
  <conditionalFormatting sqref="AI12:AI55">
    <cfRule type="containsText" dxfId="5" priority="180" operator="containsText" text="ESTABLEZCA CONTROL Y EVALUELO">
      <formula>NOT(ISERROR(SEARCH("ESTABLEZCA CONTROL Y EVALUELO",AI12)))</formula>
    </cfRule>
  </conditionalFormatting>
  <conditionalFormatting sqref="N48 N26">
    <cfRule type="containsText" dxfId="4" priority="1088" operator="containsText" text="EXTREMO">
      <formula>NOT(ISERROR(SEARCH(("EXTREMO"),(#REF!))))</formula>
    </cfRule>
    <cfRule type="containsText" dxfId="3" priority="1089" operator="containsText" text="ALTO">
      <formula>NOT(ISERROR(SEARCH(("ALTO"),(#REF!))))</formula>
    </cfRule>
    <cfRule type="containsText" dxfId="2" priority="1090" operator="containsText" text="MODERADO">
      <formula>NOT(ISERROR(SEARCH(("MODERADO"),(#REF!))))</formula>
    </cfRule>
    <cfRule type="containsText" dxfId="1" priority="1091" operator="containsText" text="BAJO">
      <formula>NOT(ISERROR(SEARCH(("BAJO"),(#REF!))))</formula>
    </cfRule>
  </conditionalFormatting>
  <pageMargins left="0.39370078740157483" right="0.19685039370078741" top="0.19685039370078741" bottom="0.19685039370078741" header="0" footer="0"/>
  <pageSetup scale="10" orientation="landscape" r:id="rId1"/>
  <drawing r:id="rId2"/>
  <legacyDrawing r:id="rId3"/>
  <extLst>
    <ext xmlns:x14="http://schemas.microsoft.com/office/spreadsheetml/2009/9/main" uri="{CCE6A557-97BC-4b89-ADB6-D9C93CAAB3DF}">
      <x14:dataValidations xmlns:xm="http://schemas.microsoft.com/office/excel/2006/main" count="43">
        <x14:dataValidation type="list" allowBlank="1" showErrorMessage="1">
          <x14:formula1>
            <xm:f>PARAMETROS!$B$13:$B$16</xm:f>
          </x14:formula1>
          <xm:sqref>D17:D26 D29:D51</xm:sqref>
        </x14:dataValidation>
        <x14:dataValidation type="list" allowBlank="1" showErrorMessage="1">
          <x14:formula1>
            <xm:f>'ANEXOTabla Valoración controles'!$D$11:$D$12</xm:f>
          </x14:formula1>
          <xm:sqref>AD17:AD24 AD49</xm:sqref>
        </x14:dataValidation>
        <x14:dataValidation type="list" allowBlank="1" showErrorMessage="1">
          <x14:formula1>
            <xm:f>'ANEXO 2 Tabla Impacto'!$A$4:$A$6</xm:f>
          </x14:formula1>
          <xm:sqref>R17:R26 R29:R36 R38:R48 R50:R55</xm:sqref>
        </x14:dataValidation>
        <x14:dataValidation type="list" allowBlank="1" showErrorMessage="1">
          <x14:formula1>
            <xm:f>'ANEXOTabla Valoración controles'!$D$13:$D$14</xm:f>
          </x14:formula1>
          <xm:sqref>AE17:AE24 AE49</xm:sqref>
        </x14:dataValidation>
        <x14:dataValidation type="list" allowBlank="1" showErrorMessage="1">
          <x14:formula1>
            <xm:f>'ANEXO 2 Tabla Impacto'!$D$6:$D$8</xm:f>
          </x14:formula1>
          <xm:sqref>P17:P26 P29:P36 P38:P48 P50:P51</xm:sqref>
        </x14:dataValidation>
        <x14:dataValidation type="list" allowBlank="1" showErrorMessage="1">
          <x14:formula1>
            <xm:f>'ANEXO 2 Tabla Impacto'!$C$3:$D$3</xm:f>
          </x14:formula1>
          <xm:sqref>S17:S25 S29:S30 S35:S36 S40 S42:S48 S51</xm:sqref>
        </x14:dataValidation>
        <x14:dataValidation type="list" allowBlank="1" showErrorMessage="1">
          <x14:formula1>
            <xm:f>PARAMETROS!$B$19:$B$20</xm:f>
          </x14:formula1>
          <xm:sqref>F17:I24</xm:sqref>
        </x14:dataValidation>
        <x14:dataValidation type="list" allowBlank="1" showErrorMessage="1">
          <x14:formula1>
            <xm:f>'ANEXO 2 Tabla Impacto'!$C$6:$C$8</xm:f>
          </x14:formula1>
          <xm:sqref>Q17:Q26 Q29:Q36 Q38:Q46 Q50</xm:sqref>
        </x14:dataValidation>
        <x14:dataValidation type="list" allowBlank="1" showErrorMessage="1">
          <x14:formula1>
            <xm:f>'ANEXOTabla Valoración controles'!$D$9:$D$10</xm:f>
          </x14:formula1>
          <xm:sqref>AC49 AC17:AC26</xm:sqref>
        </x14:dataValidation>
        <x14:dataValidation type="list" allowBlank="1" showErrorMessage="1">
          <x14:formula1>
            <xm:f>'ANEXO 1 Tabla probabilidad'!$A$4:$A$8</xm:f>
          </x14:formula1>
          <xm:sqref>M17:M26 M29:M36 M38:M48 M50:M55</xm:sqref>
        </x14:dataValidation>
        <x14:dataValidation type="list" allowBlank="1" showErrorMessage="1">
          <x14:formula1>
            <xm:f>PARAMETROS!$G$3:$G$21</xm:f>
          </x14:formula1>
          <xm:sqref>C17:C26 C29:C51</xm:sqref>
        </x14:dataValidation>
        <x14:dataValidation type="list" allowBlank="1" showErrorMessage="1">
          <x14:formula1>
            <xm:f>'d:\[Relaci Inst MAPA RIESGOS CORRUPCION 2022 CON MONITOREO - relacionamiento instituciona.xlsx]ANEXOTabla Valoración controles'!#REF!</xm:f>
          </x14:formula1>
          <xm:sqref>AC47:AE48 AC51:AE51 AD52:AE55</xm:sqref>
        </x14:dataValidation>
        <x14:dataValidation type="list" allowBlank="1" showErrorMessage="1">
          <x14:formula1>
            <xm:f>'d:\[Relaci Inst MAPA RIESGOS CORRUPCION 2022 CON MONITOREO - relacionamiento instituciona.xlsx]ANEXO 2 Tabla Impacto'!#REF!</xm:f>
          </x14:formula1>
          <xm:sqref>Q47:Q48 Q51</xm:sqref>
        </x14:dataValidation>
        <x14:dataValidation type="list" allowBlank="1" showErrorMessage="1">
          <x14:formula1>
            <xm:f>'d:\[Relaci Inst MAPA RIESGOS CORRUPCION 2022 CON MONITOREO - relacionamiento instituciona.xlsx]PARAMETROS'!#REF!</xm:f>
          </x14:formula1>
          <xm:sqref>F47:I48 F51:I55</xm:sqref>
        </x14:dataValidation>
        <x14:dataValidation type="list" allowBlank="1" showInputMessage="1" showErrorMessage="1">
          <x14:formula1>
            <xm:f>'d:\[MAPA RIESGOS CORRUPCION 2022 ARREGLADO MÓNICA.xlsx]ANEXO 2 Tabla Impacto'!#REF!</xm:f>
          </x14:formula1>
          <xm:sqref>S41 S26 S31:S34 S38:S39 P14:S16</xm:sqref>
        </x14:dataValidation>
        <x14:dataValidation type="list" allowBlank="1" showInputMessage="1" showErrorMessage="1">
          <x14:formula1>
            <xm:f>'F:\users\Downloads\[MAPA RIESGOS CORRUPCION 2022 ARREGLADO.xlsx]PARAMETROS'!#REF!</xm:f>
          </x14:formula1>
          <xm:sqref>C12:C13 F12:I13</xm:sqref>
        </x14:dataValidation>
        <x14:dataValidation type="list" allowBlank="1" showInputMessage="1" showErrorMessage="1">
          <x14:formula1>
            <xm:f>'F:\users\Downloads\[MAPA RIESGOS CORRUPCION 2022 ARREGLADO.xlsx]ANEXO 2 Tabla Impacto'!#REF!</xm:f>
          </x14:formula1>
          <xm:sqref>P12:S13</xm:sqref>
        </x14:dataValidation>
        <x14:dataValidation type="list" allowBlank="1" showInputMessage="1" showErrorMessage="1">
          <x14:formula1>
            <xm:f>'F:\users\Downloads\[MAPA RIESGOS CORRUPCION 2022 ARREGLADO.xlsx]ANEXO 1 Tabla probabilidad'!#REF!</xm:f>
          </x14:formula1>
          <xm:sqref>M12:M13</xm:sqref>
        </x14:dataValidation>
        <x14:dataValidation type="list" allowBlank="1" showInputMessage="1" showErrorMessage="1">
          <x14:formula1>
            <xm:f>'F:\users\Downloads\[MAPA RIESGOS CORRUPCION 2022 ARREGLADO.xlsx]ANEXOTabla Valoración controles'!#REF!</xm:f>
          </x14:formula1>
          <xm:sqref>AC12:AE13</xm:sqref>
        </x14:dataValidation>
        <x14:dataValidation type="list" allowBlank="1" showInputMessage="1" showErrorMessage="1">
          <x14:formula1>
            <xm:f>'F:\users\Downloads\[MATRIZ RIESGOS CORRUPCION 2022 (2) (2).xlsx]PARAMETROS'!#REF!</xm:f>
          </x14:formula1>
          <xm:sqref>C27:D28 F27:I28</xm:sqref>
        </x14:dataValidation>
        <x14:dataValidation type="list" allowBlank="1" showInputMessage="1" showErrorMessage="1">
          <x14:formula1>
            <xm:f>'F:\users\Downloads\[MATRIZ RIESGOS CORRUPCION 2022 (2) (2).xlsx]ANEXO 2 Tabla Impacto'!#REF!</xm:f>
          </x14:formula1>
          <xm:sqref>P27:S28</xm:sqref>
        </x14:dataValidation>
        <x14:dataValidation type="list" allowBlank="1" showInputMessage="1" showErrorMessage="1">
          <x14:formula1>
            <xm:f>'F:\users\Downloads\[MATRIZ RIESGOS CORRUPCION 2022 (2) (2).xlsx]ANEXO 1 Tabla probabilidad'!#REF!</xm:f>
          </x14:formula1>
          <xm:sqref>M27:M28</xm:sqref>
        </x14:dataValidation>
        <x14:dataValidation type="list" allowBlank="1" showInputMessage="1" showErrorMessage="1">
          <x14:formula1>
            <xm:f>'E:\[MATRIZ RIESGOS CORRUPCION 2022 (2) (2) GTH -23.xlsx]PARAMETROS'!#REF!</xm:f>
          </x14:formula1>
          <xm:sqref>F37:I37</xm:sqref>
        </x14:dataValidation>
        <x14:dataValidation type="list" allowBlank="1" showInputMessage="1" showErrorMessage="1">
          <x14:formula1>
            <xm:f>'E:\[MATRIZ RIESGOS CORRUPCION 2022 (2) (2) GTH -23.xlsx]ANEXO 2 Tabla Impacto'!#REF!</xm:f>
          </x14:formula1>
          <xm:sqref>P37:S37</xm:sqref>
        </x14:dataValidation>
        <x14:dataValidation type="list" allowBlank="1" showInputMessage="1" showErrorMessage="1">
          <x14:formula1>
            <xm:f>'E:\[MATRIZ RIESGOS CORRUPCION 2022 (2) (2) GTH -23.xlsx]ANEXOTabla Valoración controles'!#REF!</xm:f>
          </x14:formula1>
          <xm:sqref>AC37:AE37</xm:sqref>
        </x14:dataValidation>
        <x14:dataValidation type="list" allowBlank="1" showInputMessage="1" showErrorMessage="1">
          <x14:formula1>
            <xm:f>'E:\[MATRIZ RIESGOS CORRUPCION 2022 (2) (2) GTH -23.xlsx]ANEXO 1 Tabla probabilidad'!#REF!</xm:f>
          </x14:formula1>
          <xm:sqref>M37</xm:sqref>
        </x14:dataValidation>
        <x14:dataValidation type="list" allowBlank="1" showInputMessage="1" showErrorMessage="1">
          <x14:formula1>
            <xm:f>'ANEXOTabla Valoración controles'!$D$9:$D$10</xm:f>
          </x14:formula1>
          <xm:sqref>AC50</xm:sqref>
        </x14:dataValidation>
        <x14:dataValidation type="list" allowBlank="1" showInputMessage="1" showErrorMessage="1">
          <x14:formula1>
            <xm:f>'ANEXOTabla Valoración controles'!$D$11:$D$12</xm:f>
          </x14:formula1>
          <xm:sqref>AD50</xm:sqref>
        </x14:dataValidation>
        <x14:dataValidation type="list" allowBlank="1" showInputMessage="1" showErrorMessage="1">
          <x14:formula1>
            <xm:f>'ANEXOTabla Valoración controles'!$D$13:$D$14</xm:f>
          </x14:formula1>
          <xm:sqref>AE50</xm:sqref>
        </x14:dataValidation>
        <x14:dataValidation type="list" allowBlank="1" showInputMessage="1" showErrorMessage="1">
          <x14:formula1>
            <xm:f>'ANEXO 1 Tabla probabilidad'!$A$4:$A$8</xm:f>
          </x14:formula1>
          <xm:sqref>M49</xm:sqref>
        </x14:dataValidation>
        <x14:dataValidation type="list" allowBlank="1" showInputMessage="1" showErrorMessage="1">
          <x14:formula1>
            <xm:f>'ANEXO 2 Tabla Impacto'!$D$6:$D$8</xm:f>
          </x14:formula1>
          <xm:sqref>P49</xm:sqref>
        </x14:dataValidation>
        <x14:dataValidation type="list" allowBlank="1" showInputMessage="1" showErrorMessage="1">
          <x14:formula1>
            <xm:f>'ANEXO 2 Tabla Impacto'!$C$6:$C$8</xm:f>
          </x14:formula1>
          <xm:sqref>Q49</xm:sqref>
        </x14:dataValidation>
        <x14:dataValidation type="list" allowBlank="1" showInputMessage="1" showErrorMessage="1">
          <x14:formula1>
            <xm:f>'ANEXO 2 Tabla Impacto'!$A$4:$A$6</xm:f>
          </x14:formula1>
          <xm:sqref>R49</xm:sqref>
        </x14:dataValidation>
        <x14:dataValidation type="list" allowBlank="1" showInputMessage="1" showErrorMessage="1">
          <x14:formula1>
            <xm:f>'ANEXO 2 Tabla Impacto'!$C$3:$D$3</xm:f>
          </x14:formula1>
          <xm:sqref>S49:S50</xm:sqref>
        </x14:dataValidation>
        <x14:dataValidation type="list" allowBlank="1" showErrorMessage="1">
          <x14:formula1>
            <xm:f>'d:\Users\eduardo-puerta\Downloads\[Mapa de Riesgos Corrupcion_ OADET.xlsx]ANEXO 2 Tabla Impacto'!#REF!</xm:f>
          </x14:formula1>
          <xm:sqref>S54:S55 P52:Q55</xm:sqref>
        </x14:dataValidation>
        <x14:dataValidation type="list" allowBlank="1" showErrorMessage="1">
          <x14:formula1>
            <xm:f>'d:\Users\eduardo-puerta\Downloads\[Mapa de Riesgos Corrupcion_ OADET.xlsx]PARAMETROS'!#REF!</xm:f>
          </x14:formula1>
          <xm:sqref>C52:C55</xm:sqref>
        </x14:dataValidation>
        <x14:dataValidation type="list" allowBlank="1" showInputMessage="1" showErrorMessage="1">
          <x14:formula1>
            <xm:f>'d:\[MAPA RIESGOS CORRUPCION 2022 ARREGLADO MÓNICA.xlsx]PARAMETROS'!#REF!</xm:f>
          </x14:formula1>
          <xm:sqref>F14:I16 C14:C16</xm:sqref>
        </x14:dataValidation>
        <x14:dataValidation type="list" allowBlank="1" showInputMessage="1" showErrorMessage="1">
          <x14:formula1>
            <xm:f>'d:\[MAPA RIESGOS CORRUPCION 2022 ARREGLADO MÓNICA.xlsx]ANEXOTabla Valoración controles'!#REF!</xm:f>
          </x14:formula1>
          <xm:sqref>AC14:AE16</xm:sqref>
        </x14:dataValidation>
        <x14:dataValidation type="list" allowBlank="1" showInputMessage="1" showErrorMessage="1">
          <x14:formula1>
            <xm:f>'d:\[MAPA RIESGOS CORRUPCION 2022 ARREGLADO MÓNICA.xlsx]ANEXO 1 Tabla probabilidad'!#REF!</xm:f>
          </x14:formula1>
          <xm:sqref>M14:M16</xm:sqref>
        </x14:dataValidation>
        <x14:dataValidation type="list" allowBlank="1" showInputMessage="1" showErrorMessage="1">
          <x14:formula1>
            <xm:f>PARAMETROS!$B$13:$B$16</xm:f>
          </x14:formula1>
          <xm:sqref>D12:D16</xm:sqref>
        </x14:dataValidation>
        <x14:dataValidation type="list" allowBlank="1" showInputMessage="1" showErrorMessage="1">
          <x14:formula1>
            <xm:f>PARAMETROS!$B$19:$B$20</xm:f>
          </x14:formula1>
          <xm:sqref>AB12:AB51</xm:sqref>
        </x14:dataValidation>
        <x14:dataValidation type="list" allowBlank="1" showInputMessage="1" showErrorMessage="1">
          <x14:formula1>
            <xm:f>'ANEXOTabla Valoración controles'!$D$4:$D$6</xm:f>
          </x14:formula1>
          <xm:sqref>X12:X55</xm:sqref>
        </x14:dataValidation>
        <x14:dataValidation type="list" allowBlank="1" showInputMessage="1" showErrorMessage="1">
          <x14:formula1>
            <xm:f>'ANEXOTabla Valoración controles'!$D$7:$D$8</xm:f>
          </x14:formula1>
          <xm:sqref>Z12:Z55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99"/>
  <sheetViews>
    <sheetView workbookViewId="0">
      <selection activeCell="C8" sqref="C8"/>
    </sheetView>
  </sheetViews>
  <sheetFormatPr baseColWidth="10" defaultColWidth="14.44140625" defaultRowHeight="15" customHeight="1" x14ac:dyDescent="0.3"/>
  <cols>
    <col min="1" max="1" width="10.5546875" customWidth="1"/>
    <col min="2" max="2" width="41.44140625" customWidth="1"/>
    <col min="3" max="3" width="34" customWidth="1"/>
    <col min="4" max="4" width="44.21875" customWidth="1"/>
    <col min="5" max="26" width="10.5546875" customWidth="1"/>
  </cols>
  <sheetData>
    <row r="2" spans="2:4" ht="47.25" customHeight="1" x14ac:dyDescent="0.3">
      <c r="B2" s="13" t="s">
        <v>33</v>
      </c>
      <c r="C2" s="25" t="s">
        <v>21</v>
      </c>
      <c r="D2" s="26" t="s">
        <v>10</v>
      </c>
    </row>
    <row r="3" spans="2:4" ht="92.4" x14ac:dyDescent="0.3">
      <c r="B3" s="20" t="s">
        <v>86</v>
      </c>
      <c r="C3" s="16" t="s">
        <v>87</v>
      </c>
      <c r="D3" s="27" t="s">
        <v>90</v>
      </c>
    </row>
    <row r="4" spans="2:4" ht="66" x14ac:dyDescent="0.3">
      <c r="B4" s="18" t="s">
        <v>92</v>
      </c>
      <c r="C4" s="16" t="s">
        <v>93</v>
      </c>
      <c r="D4" s="27" t="s">
        <v>96</v>
      </c>
    </row>
    <row r="5" spans="2:4" ht="45.6" x14ac:dyDescent="0.3">
      <c r="B5" s="17" t="s">
        <v>97</v>
      </c>
      <c r="C5" s="19" t="s">
        <v>98</v>
      </c>
      <c r="D5" s="27" t="s">
        <v>96</v>
      </c>
    </row>
    <row r="6" spans="2:4" ht="52.8" x14ac:dyDescent="0.3">
      <c r="B6" s="15" t="s">
        <v>100</v>
      </c>
      <c r="C6" s="16" t="s">
        <v>101</v>
      </c>
      <c r="D6" s="27" t="s">
        <v>105</v>
      </c>
    </row>
    <row r="7" spans="2:4" ht="79.2" x14ac:dyDescent="0.3">
      <c r="B7" s="6" t="s">
        <v>138</v>
      </c>
      <c r="C7" s="21" t="s">
        <v>139</v>
      </c>
      <c r="D7" s="28" t="s">
        <v>140</v>
      </c>
    </row>
    <row r="8" spans="2:4" ht="92.4" x14ac:dyDescent="0.3">
      <c r="B8" s="22" t="s">
        <v>141</v>
      </c>
      <c r="C8" s="16" t="s">
        <v>142</v>
      </c>
      <c r="D8" s="28" t="s">
        <v>144</v>
      </c>
    </row>
    <row r="9" spans="2:4" ht="92.4" x14ac:dyDescent="0.3">
      <c r="B9" s="18" t="s">
        <v>147</v>
      </c>
      <c r="C9" s="16" t="s">
        <v>148</v>
      </c>
      <c r="D9" s="28" t="s">
        <v>152</v>
      </c>
    </row>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conditionalFormatting sqref="B7">
    <cfRule type="cellIs" dxfId="0" priority="1" stopIfTrue="1" operator="lessThanOrEqual">
      <formula>60</formula>
    </cfRule>
  </conditionalFormatting>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4140625" defaultRowHeight="15" customHeight="1" x14ac:dyDescent="0.3"/>
  <cols>
    <col min="1" max="1" width="10.5546875" customWidth="1"/>
    <col min="2" max="2" width="24.21875" customWidth="1"/>
    <col min="3" max="3" width="70.21875" customWidth="1"/>
    <col min="4" max="4" width="29.77734375" customWidth="1"/>
    <col min="5" max="26" width="10.5546875" customWidth="1"/>
  </cols>
  <sheetData>
    <row r="1" spans="1:24" ht="23.4" x14ac:dyDescent="0.3">
      <c r="A1" s="29"/>
      <c r="B1" s="304" t="s">
        <v>153</v>
      </c>
      <c r="C1" s="305"/>
      <c r="D1" s="305"/>
      <c r="E1" s="29"/>
      <c r="F1" s="29"/>
      <c r="G1" s="29"/>
      <c r="H1" s="29"/>
      <c r="I1" s="29"/>
      <c r="J1" s="29"/>
      <c r="K1" s="29"/>
      <c r="L1" s="29"/>
      <c r="M1" s="29"/>
      <c r="N1" s="29"/>
      <c r="O1" s="29"/>
      <c r="P1" s="29"/>
      <c r="Q1" s="29"/>
      <c r="R1" s="29"/>
      <c r="S1" s="29"/>
      <c r="T1" s="29"/>
      <c r="U1" s="29"/>
      <c r="V1" s="29"/>
      <c r="W1" s="29"/>
      <c r="X1" s="29"/>
    </row>
    <row r="2" spans="1:24" ht="14.4" x14ac:dyDescent="0.3">
      <c r="A2" s="29"/>
      <c r="B2" s="29"/>
      <c r="C2" s="29"/>
      <c r="D2" s="29"/>
      <c r="E2" s="29"/>
      <c r="F2" s="29"/>
      <c r="G2" s="29"/>
      <c r="H2" s="29"/>
      <c r="I2" s="29"/>
      <c r="J2" s="29"/>
      <c r="K2" s="29"/>
      <c r="L2" s="29"/>
      <c r="M2" s="29"/>
      <c r="N2" s="29"/>
      <c r="O2" s="29"/>
      <c r="P2" s="29"/>
      <c r="Q2" s="29"/>
      <c r="R2" s="29"/>
      <c r="S2" s="29"/>
      <c r="T2" s="29"/>
      <c r="U2" s="29"/>
      <c r="V2" s="29"/>
      <c r="W2" s="29"/>
      <c r="X2" s="29"/>
    </row>
    <row r="3" spans="1:24" ht="25.2" x14ac:dyDescent="0.3">
      <c r="A3" s="29"/>
      <c r="B3" s="30"/>
      <c r="C3" s="31" t="s">
        <v>154</v>
      </c>
      <c r="D3" s="31" t="s">
        <v>155</v>
      </c>
      <c r="E3" s="29"/>
      <c r="F3" s="29"/>
      <c r="G3" s="29"/>
      <c r="H3" s="29"/>
      <c r="I3" s="29"/>
      <c r="J3" s="29"/>
      <c r="K3" s="29"/>
      <c r="L3" s="29"/>
      <c r="M3" s="29"/>
      <c r="N3" s="29"/>
      <c r="O3" s="29"/>
      <c r="P3" s="29"/>
      <c r="Q3" s="29"/>
      <c r="R3" s="29"/>
      <c r="S3" s="29"/>
      <c r="T3" s="29"/>
      <c r="U3" s="29"/>
      <c r="V3" s="29"/>
      <c r="W3" s="29"/>
      <c r="X3" s="29"/>
    </row>
    <row r="4" spans="1:24" ht="50.4" x14ac:dyDescent="0.3">
      <c r="A4" s="29">
        <v>1</v>
      </c>
      <c r="B4" s="32" t="s">
        <v>156</v>
      </c>
      <c r="C4" s="33" t="s">
        <v>157</v>
      </c>
      <c r="D4" s="34">
        <v>0.2</v>
      </c>
      <c r="E4" s="29"/>
      <c r="F4" s="29"/>
      <c r="G4" s="29"/>
      <c r="H4" s="29"/>
      <c r="I4" s="29"/>
      <c r="J4" s="29"/>
      <c r="K4" s="29"/>
      <c r="L4" s="29"/>
      <c r="M4" s="29"/>
      <c r="N4" s="29"/>
      <c r="O4" s="29"/>
      <c r="P4" s="29"/>
      <c r="Q4" s="29"/>
      <c r="R4" s="29"/>
      <c r="S4" s="29"/>
      <c r="T4" s="29"/>
      <c r="U4" s="29"/>
      <c r="V4" s="29"/>
      <c r="W4" s="29"/>
      <c r="X4" s="29"/>
    </row>
    <row r="5" spans="1:24" ht="50.4" x14ac:dyDescent="0.3">
      <c r="A5" s="29">
        <v>2</v>
      </c>
      <c r="B5" s="35" t="s">
        <v>158</v>
      </c>
      <c r="C5" s="36" t="s">
        <v>159</v>
      </c>
      <c r="D5" s="37">
        <v>0.4</v>
      </c>
      <c r="E5" s="29"/>
      <c r="F5" s="29"/>
      <c r="G5" s="29"/>
      <c r="H5" s="29"/>
      <c r="I5" s="29"/>
      <c r="J5" s="29"/>
      <c r="K5" s="29"/>
      <c r="L5" s="29"/>
      <c r="M5" s="29"/>
      <c r="N5" s="29"/>
      <c r="O5" s="29"/>
      <c r="P5" s="29"/>
      <c r="Q5" s="29"/>
      <c r="R5" s="29"/>
      <c r="S5" s="29"/>
      <c r="T5" s="29"/>
      <c r="U5" s="29"/>
      <c r="V5" s="29"/>
      <c r="W5" s="29"/>
      <c r="X5" s="29"/>
    </row>
    <row r="6" spans="1:24" ht="50.4" x14ac:dyDescent="0.3">
      <c r="A6" s="29">
        <v>3</v>
      </c>
      <c r="B6" s="38" t="s">
        <v>160</v>
      </c>
      <c r="C6" s="36" t="s">
        <v>161</v>
      </c>
      <c r="D6" s="37">
        <v>0.6</v>
      </c>
      <c r="E6" s="29"/>
      <c r="F6" s="29"/>
      <c r="G6" s="29"/>
      <c r="H6" s="29"/>
      <c r="I6" s="29"/>
      <c r="J6" s="29"/>
      <c r="K6" s="29"/>
      <c r="L6" s="29"/>
      <c r="M6" s="29"/>
      <c r="N6" s="29"/>
      <c r="O6" s="29"/>
      <c r="P6" s="29"/>
      <c r="Q6" s="29"/>
      <c r="R6" s="29"/>
      <c r="S6" s="29"/>
      <c r="T6" s="29"/>
      <c r="U6" s="29"/>
      <c r="V6" s="29"/>
      <c r="W6" s="29"/>
      <c r="X6" s="29"/>
    </row>
    <row r="7" spans="1:24" ht="75.599999999999994" x14ac:dyDescent="0.3">
      <c r="A7" s="29">
        <v>4</v>
      </c>
      <c r="B7" s="39" t="s">
        <v>162</v>
      </c>
      <c r="C7" s="36" t="s">
        <v>163</v>
      </c>
      <c r="D7" s="37">
        <v>0.8</v>
      </c>
      <c r="E7" s="29"/>
      <c r="F7" s="29"/>
      <c r="G7" s="29"/>
      <c r="H7" s="29"/>
      <c r="I7" s="29"/>
      <c r="J7" s="29"/>
      <c r="K7" s="29"/>
      <c r="L7" s="29"/>
      <c r="M7" s="29"/>
      <c r="N7" s="29"/>
      <c r="O7" s="29"/>
      <c r="P7" s="29"/>
      <c r="Q7" s="29"/>
      <c r="R7" s="29"/>
      <c r="S7" s="29"/>
      <c r="T7" s="29"/>
      <c r="U7" s="29"/>
      <c r="V7" s="29"/>
      <c r="W7" s="29"/>
      <c r="X7" s="29"/>
    </row>
    <row r="8" spans="1:24" ht="50.4" x14ac:dyDescent="0.3">
      <c r="A8" s="29">
        <v>5</v>
      </c>
      <c r="B8" s="40" t="s">
        <v>164</v>
      </c>
      <c r="C8" s="36" t="s">
        <v>165</v>
      </c>
      <c r="D8" s="37">
        <v>1</v>
      </c>
      <c r="E8" s="29"/>
      <c r="F8" s="29"/>
      <c r="G8" s="29"/>
      <c r="H8" s="29"/>
      <c r="I8" s="29"/>
      <c r="J8" s="29"/>
      <c r="K8" s="29"/>
      <c r="L8" s="29"/>
      <c r="M8" s="29"/>
      <c r="N8" s="29"/>
      <c r="O8" s="29"/>
      <c r="P8" s="29"/>
      <c r="Q8" s="29"/>
      <c r="R8" s="29"/>
      <c r="S8" s="29"/>
      <c r="T8" s="29"/>
      <c r="U8" s="29"/>
      <c r="V8" s="29"/>
      <c r="W8" s="29"/>
      <c r="X8" s="29"/>
    </row>
    <row r="9" spans="1:24" ht="14.4" x14ac:dyDescent="0.3">
      <c r="A9" s="29"/>
      <c r="B9" s="29"/>
      <c r="C9" s="29"/>
      <c r="D9" s="29"/>
      <c r="E9" s="29"/>
      <c r="F9" s="29"/>
      <c r="G9" s="29"/>
      <c r="H9" s="29"/>
      <c r="I9" s="29"/>
      <c r="J9" s="29"/>
      <c r="K9" s="29"/>
      <c r="L9" s="29"/>
      <c r="M9" s="29"/>
      <c r="N9" s="29"/>
      <c r="O9" s="29"/>
      <c r="P9" s="29"/>
      <c r="Q9" s="29"/>
      <c r="R9" s="29"/>
      <c r="S9" s="29"/>
      <c r="T9" s="29"/>
      <c r="U9" s="29"/>
      <c r="V9" s="29"/>
      <c r="W9" s="29"/>
      <c r="X9" s="29"/>
    </row>
    <row r="10" spans="1:24" ht="14.4" x14ac:dyDescent="0.3">
      <c r="A10" s="29"/>
      <c r="B10" s="41"/>
      <c r="C10" s="29"/>
      <c r="D10" s="29"/>
      <c r="E10" s="29"/>
      <c r="F10" s="29"/>
      <c r="G10" s="29"/>
      <c r="H10" s="29"/>
      <c r="I10" s="29"/>
      <c r="J10" s="29"/>
      <c r="K10" s="29"/>
      <c r="L10" s="29"/>
      <c r="M10" s="29"/>
      <c r="N10" s="29"/>
      <c r="O10" s="29"/>
      <c r="P10" s="29"/>
      <c r="Q10" s="29"/>
      <c r="R10" s="29"/>
      <c r="S10" s="29"/>
      <c r="T10" s="29"/>
      <c r="U10" s="29"/>
      <c r="V10" s="29"/>
      <c r="W10" s="29"/>
      <c r="X10" s="29"/>
    </row>
    <row r="11" spans="1:24" ht="14.4" x14ac:dyDescent="0.3">
      <c r="A11" s="29"/>
      <c r="B11" s="29"/>
      <c r="C11" s="29"/>
      <c r="D11" s="29"/>
      <c r="E11" s="29"/>
      <c r="F11" s="29"/>
      <c r="G11" s="29"/>
      <c r="H11" s="29"/>
      <c r="I11" s="29"/>
      <c r="J11" s="29"/>
      <c r="K11" s="29"/>
      <c r="L11" s="29"/>
      <c r="M11" s="29"/>
      <c r="N11" s="29"/>
      <c r="O11" s="29"/>
      <c r="P11" s="29"/>
      <c r="Q11" s="29"/>
      <c r="R11" s="29"/>
      <c r="S11" s="29"/>
      <c r="T11" s="29"/>
      <c r="U11" s="29"/>
      <c r="V11" s="29"/>
      <c r="W11" s="29"/>
      <c r="X11" s="29"/>
    </row>
    <row r="12" spans="1:24" ht="14.4" x14ac:dyDescent="0.3">
      <c r="A12" s="29"/>
      <c r="B12" s="29"/>
      <c r="C12" s="29" t="s">
        <v>166</v>
      </c>
      <c r="D12" s="29"/>
      <c r="E12" s="29"/>
      <c r="F12" s="29"/>
      <c r="G12" s="29"/>
      <c r="H12" s="29"/>
      <c r="I12" s="29"/>
      <c r="J12" s="29"/>
      <c r="K12" s="29"/>
      <c r="L12" s="29"/>
      <c r="M12" s="29"/>
      <c r="N12" s="29"/>
      <c r="O12" s="29"/>
      <c r="P12" s="29"/>
      <c r="Q12" s="29"/>
      <c r="R12" s="29"/>
      <c r="S12" s="29"/>
      <c r="T12" s="29"/>
      <c r="U12" s="29"/>
      <c r="V12" s="29"/>
      <c r="W12" s="29"/>
      <c r="X12" s="29"/>
    </row>
    <row r="13" spans="1:24" ht="14.4"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row>
    <row r="14" spans="1:24" ht="14.4" x14ac:dyDescent="0.3">
      <c r="A14" s="29"/>
      <c r="B14" s="29"/>
      <c r="C14" s="29"/>
      <c r="D14" s="29"/>
      <c r="E14" s="29"/>
      <c r="F14" s="29"/>
      <c r="G14" s="29"/>
      <c r="H14" s="29"/>
      <c r="I14" s="29"/>
      <c r="J14" s="29"/>
      <c r="K14" s="29"/>
      <c r="L14" s="29"/>
      <c r="M14" s="29"/>
      <c r="N14" s="29"/>
      <c r="O14" s="29"/>
      <c r="P14" s="29"/>
      <c r="Q14" s="29"/>
      <c r="R14" s="29"/>
      <c r="S14" s="29"/>
      <c r="T14" s="29"/>
      <c r="U14" s="29"/>
      <c r="V14" s="29"/>
      <c r="W14" s="29"/>
      <c r="X14" s="29"/>
    </row>
    <row r="15" spans="1:24" ht="14.4"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row>
    <row r="16" spans="1:24" ht="14.4" x14ac:dyDescent="0.3">
      <c r="A16" s="29"/>
      <c r="B16" s="29"/>
      <c r="C16" s="29"/>
      <c r="D16" s="29"/>
      <c r="E16" s="29"/>
      <c r="F16" s="29"/>
      <c r="G16" s="29"/>
      <c r="H16" s="29"/>
      <c r="I16" s="29"/>
      <c r="J16" s="29"/>
      <c r="K16" s="29"/>
      <c r="L16" s="29"/>
      <c r="M16" s="29"/>
      <c r="N16" s="29"/>
      <c r="O16" s="29"/>
      <c r="P16" s="29"/>
      <c r="Q16" s="29"/>
      <c r="R16" s="29"/>
      <c r="S16" s="29"/>
      <c r="T16" s="29"/>
      <c r="U16" s="29"/>
      <c r="V16" s="29"/>
      <c r="W16" s="29"/>
      <c r="X16" s="29"/>
    </row>
    <row r="17" spans="1:24" ht="14.4" x14ac:dyDescent="0.3">
      <c r="A17" s="29"/>
      <c r="B17" s="29"/>
      <c r="C17" s="29"/>
      <c r="D17" s="29"/>
      <c r="E17" s="29"/>
      <c r="F17" s="29"/>
      <c r="G17" s="29"/>
      <c r="H17" s="29"/>
      <c r="I17" s="29"/>
      <c r="J17" s="29"/>
      <c r="K17" s="29"/>
      <c r="L17" s="29"/>
      <c r="M17" s="29"/>
      <c r="N17" s="29"/>
      <c r="O17" s="29"/>
      <c r="P17" s="29"/>
      <c r="Q17" s="29"/>
      <c r="R17" s="29"/>
      <c r="S17" s="29"/>
      <c r="T17" s="29"/>
      <c r="U17" s="29"/>
      <c r="V17" s="29"/>
      <c r="W17" s="29"/>
      <c r="X17" s="29"/>
    </row>
    <row r="18" spans="1:24" ht="14.4" x14ac:dyDescent="0.3">
      <c r="A18" s="29"/>
      <c r="B18" s="29"/>
      <c r="C18" s="29"/>
      <c r="D18" s="29"/>
      <c r="E18" s="29"/>
      <c r="F18" s="29"/>
      <c r="G18" s="29"/>
      <c r="H18" s="29"/>
      <c r="I18" s="29"/>
      <c r="J18" s="29"/>
      <c r="K18" s="29"/>
      <c r="L18" s="29"/>
      <c r="M18" s="29"/>
      <c r="N18" s="29"/>
      <c r="O18" s="29"/>
      <c r="P18" s="29"/>
      <c r="Q18" s="29"/>
      <c r="R18" s="29"/>
      <c r="S18" s="29"/>
      <c r="T18" s="29"/>
      <c r="U18" s="29"/>
      <c r="V18" s="29"/>
      <c r="W18" s="29"/>
      <c r="X18" s="29"/>
    </row>
    <row r="19" spans="1:24" ht="14.4" x14ac:dyDescent="0.3">
      <c r="A19" s="29"/>
      <c r="B19" s="29"/>
      <c r="C19" s="29"/>
      <c r="D19" s="29"/>
      <c r="E19" s="29"/>
      <c r="F19" s="29"/>
      <c r="G19" s="29"/>
      <c r="H19" s="29"/>
      <c r="I19" s="29"/>
      <c r="J19" s="29"/>
      <c r="K19" s="29"/>
      <c r="L19" s="29"/>
      <c r="M19" s="29"/>
      <c r="N19" s="29"/>
      <c r="O19" s="29"/>
      <c r="P19" s="29"/>
      <c r="Q19" s="29"/>
      <c r="R19" s="29"/>
      <c r="S19" s="29"/>
      <c r="T19" s="29"/>
      <c r="U19" s="29"/>
      <c r="V19" s="29"/>
      <c r="W19" s="29"/>
      <c r="X19" s="29"/>
    </row>
    <row r="20" spans="1:24" ht="14.4" x14ac:dyDescent="0.3">
      <c r="A20" s="29"/>
      <c r="B20" s="29"/>
      <c r="C20" s="29"/>
      <c r="D20" s="29"/>
      <c r="E20" s="29"/>
      <c r="F20" s="29"/>
      <c r="G20" s="29"/>
      <c r="H20" s="29"/>
      <c r="I20" s="29"/>
      <c r="J20" s="29"/>
      <c r="K20" s="29"/>
      <c r="L20" s="29"/>
      <c r="M20" s="29"/>
      <c r="N20" s="29"/>
      <c r="O20" s="29"/>
      <c r="P20" s="29"/>
      <c r="Q20" s="29"/>
      <c r="R20" s="29"/>
      <c r="S20" s="29"/>
      <c r="T20" s="29"/>
      <c r="U20" s="29"/>
      <c r="V20" s="29"/>
      <c r="W20" s="29"/>
      <c r="X20" s="29"/>
    </row>
    <row r="21" spans="1:24" ht="15.75" customHeight="1"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row>
    <row r="22" spans="1:24" ht="15.75" customHeight="1" x14ac:dyDescent="0.3">
      <c r="A22" s="29"/>
      <c r="B22" s="29"/>
      <c r="C22" s="29"/>
      <c r="D22" s="29"/>
      <c r="E22" s="29"/>
      <c r="F22" s="29"/>
      <c r="G22" s="29"/>
      <c r="H22" s="29"/>
      <c r="I22" s="29"/>
      <c r="J22" s="29"/>
      <c r="K22" s="29"/>
      <c r="L22" s="29"/>
      <c r="M22" s="29"/>
      <c r="N22" s="29"/>
      <c r="O22" s="29"/>
      <c r="P22" s="29"/>
      <c r="Q22" s="29"/>
      <c r="R22" s="29"/>
      <c r="S22" s="29"/>
      <c r="T22" s="29"/>
      <c r="U22" s="29"/>
      <c r="V22" s="29"/>
      <c r="W22" s="29"/>
      <c r="X22" s="29"/>
    </row>
    <row r="23" spans="1:24" ht="15.75" customHeight="1" x14ac:dyDescent="0.3">
      <c r="A23" s="29"/>
      <c r="B23" s="29"/>
      <c r="C23" s="29"/>
      <c r="D23" s="29"/>
      <c r="E23" s="29"/>
      <c r="F23" s="29"/>
      <c r="G23" s="29"/>
      <c r="H23" s="29"/>
      <c r="I23" s="29"/>
      <c r="J23" s="29"/>
      <c r="K23" s="29"/>
      <c r="L23" s="29"/>
      <c r="M23" s="29"/>
      <c r="N23" s="29"/>
      <c r="O23" s="29"/>
      <c r="P23" s="29"/>
      <c r="Q23" s="29"/>
      <c r="R23" s="29"/>
      <c r="S23" s="29"/>
      <c r="T23" s="29"/>
      <c r="U23" s="29"/>
      <c r="V23" s="29"/>
      <c r="W23" s="29"/>
      <c r="X23" s="29"/>
    </row>
    <row r="24" spans="1:24" ht="15.75" customHeight="1" x14ac:dyDescent="0.3">
      <c r="A24" s="29"/>
      <c r="B24" s="29"/>
      <c r="C24" s="29"/>
      <c r="D24" s="29"/>
      <c r="E24" s="29"/>
      <c r="F24" s="29"/>
      <c r="G24" s="29"/>
      <c r="H24" s="29"/>
      <c r="I24" s="29"/>
      <c r="J24" s="29"/>
      <c r="K24" s="29"/>
      <c r="L24" s="29"/>
      <c r="M24" s="29"/>
      <c r="N24" s="29"/>
      <c r="O24" s="29"/>
      <c r="P24" s="29"/>
      <c r="Q24" s="29"/>
      <c r="R24" s="29"/>
      <c r="S24" s="29"/>
      <c r="T24" s="29"/>
      <c r="U24" s="29"/>
      <c r="V24" s="29"/>
      <c r="W24" s="29"/>
      <c r="X24" s="29"/>
    </row>
    <row r="25" spans="1:24" ht="15.75" customHeight="1"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row>
    <row r="26" spans="1:24" ht="15.75" customHeight="1" x14ac:dyDescent="0.3">
      <c r="A26" s="29"/>
      <c r="B26" s="29"/>
      <c r="C26" s="29"/>
      <c r="D26" s="29"/>
      <c r="E26" s="29"/>
      <c r="F26" s="29"/>
      <c r="G26" s="29"/>
      <c r="H26" s="29"/>
      <c r="I26" s="29"/>
      <c r="J26" s="29"/>
      <c r="K26" s="29"/>
      <c r="L26" s="29"/>
      <c r="M26" s="29"/>
      <c r="N26" s="29"/>
      <c r="O26" s="29"/>
      <c r="P26" s="29"/>
      <c r="Q26" s="29"/>
      <c r="R26" s="29"/>
      <c r="S26" s="29"/>
      <c r="T26" s="29"/>
      <c r="U26" s="29"/>
      <c r="V26" s="29"/>
      <c r="W26" s="29"/>
      <c r="X26" s="29"/>
    </row>
    <row r="27" spans="1:24" ht="15.75" customHeight="1" x14ac:dyDescent="0.3">
      <c r="A27" s="29"/>
      <c r="B27" s="29"/>
      <c r="C27" s="29"/>
      <c r="D27" s="29"/>
      <c r="E27" s="29"/>
      <c r="F27" s="29"/>
      <c r="G27" s="29"/>
      <c r="H27" s="29"/>
      <c r="I27" s="29"/>
      <c r="J27" s="29"/>
      <c r="K27" s="29"/>
      <c r="L27" s="29"/>
      <c r="M27" s="29"/>
      <c r="N27" s="29"/>
      <c r="O27" s="29"/>
      <c r="P27" s="29"/>
      <c r="Q27" s="29"/>
      <c r="R27" s="29"/>
      <c r="S27" s="29"/>
      <c r="T27" s="29"/>
      <c r="U27" s="29"/>
      <c r="V27" s="29"/>
      <c r="W27" s="29"/>
      <c r="X27" s="29"/>
    </row>
    <row r="28" spans="1:24" ht="15.75" customHeight="1" x14ac:dyDescent="0.3">
      <c r="A28" s="29"/>
      <c r="B28" s="29"/>
      <c r="C28" s="29"/>
      <c r="D28" s="29"/>
      <c r="E28" s="29"/>
      <c r="F28" s="29"/>
      <c r="G28" s="29"/>
      <c r="H28" s="29"/>
      <c r="I28" s="29"/>
      <c r="J28" s="29"/>
      <c r="K28" s="29"/>
      <c r="L28" s="29"/>
      <c r="M28" s="29"/>
      <c r="N28" s="29"/>
      <c r="O28" s="29"/>
      <c r="P28" s="29"/>
      <c r="Q28" s="29"/>
      <c r="R28" s="29"/>
      <c r="S28" s="29"/>
      <c r="T28" s="29"/>
      <c r="U28" s="29"/>
      <c r="V28" s="29"/>
      <c r="W28" s="29"/>
      <c r="X28" s="29"/>
    </row>
    <row r="29" spans="1:24" ht="15.75" customHeight="1"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row>
    <row r="30" spans="1:24" ht="15.75" customHeight="1" x14ac:dyDescent="0.3">
      <c r="A30" s="29"/>
      <c r="B30" s="29"/>
      <c r="C30" s="29"/>
      <c r="D30" s="29"/>
      <c r="E30" s="29"/>
      <c r="F30" s="29"/>
      <c r="G30" s="29"/>
      <c r="H30" s="29"/>
      <c r="I30" s="29"/>
      <c r="J30" s="29"/>
      <c r="K30" s="29"/>
      <c r="L30" s="29"/>
      <c r="M30" s="29"/>
      <c r="N30" s="29"/>
      <c r="O30" s="29"/>
      <c r="P30" s="29"/>
      <c r="Q30" s="29"/>
      <c r="R30" s="29"/>
      <c r="S30" s="29"/>
      <c r="T30" s="29"/>
      <c r="U30" s="29"/>
      <c r="V30" s="29"/>
      <c r="W30" s="29"/>
      <c r="X30" s="29"/>
    </row>
    <row r="31" spans="1:24" ht="15.75" customHeight="1"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row>
    <row r="32" spans="1:24" ht="15.75" customHeight="1" x14ac:dyDescent="0.3">
      <c r="A32" s="29"/>
      <c r="B32" s="29"/>
      <c r="C32" s="29"/>
      <c r="D32" s="29"/>
      <c r="E32" s="29"/>
      <c r="F32" s="29"/>
      <c r="G32" s="29"/>
      <c r="H32" s="29"/>
      <c r="I32" s="29"/>
      <c r="J32" s="29"/>
      <c r="K32" s="29"/>
      <c r="L32" s="29"/>
      <c r="M32" s="29"/>
      <c r="N32" s="29"/>
      <c r="O32" s="29"/>
      <c r="P32" s="29"/>
      <c r="Q32" s="29"/>
      <c r="R32" s="29"/>
      <c r="S32" s="29"/>
      <c r="T32" s="29"/>
      <c r="U32" s="29"/>
      <c r="V32" s="29"/>
      <c r="W32" s="29"/>
      <c r="X32" s="29"/>
    </row>
    <row r="33" spans="1:24" ht="15.75" customHeight="1" x14ac:dyDescent="0.3">
      <c r="A33" s="29"/>
      <c r="E33" s="29"/>
      <c r="F33" s="29"/>
      <c r="G33" s="29"/>
      <c r="H33" s="29"/>
      <c r="I33" s="29"/>
      <c r="J33" s="29"/>
      <c r="K33" s="29"/>
      <c r="L33" s="29"/>
      <c r="M33" s="29"/>
      <c r="N33" s="29"/>
      <c r="O33" s="29"/>
      <c r="P33" s="29"/>
      <c r="Q33" s="29"/>
      <c r="R33" s="29"/>
      <c r="S33" s="29"/>
      <c r="T33" s="29"/>
      <c r="U33" s="29"/>
      <c r="V33" s="29"/>
      <c r="W33" s="29"/>
      <c r="X33" s="29"/>
    </row>
    <row r="34" spans="1:24" ht="15.75" customHeight="1" x14ac:dyDescent="0.3">
      <c r="A34" s="29"/>
      <c r="E34" s="29"/>
      <c r="F34" s="29"/>
      <c r="G34" s="29"/>
      <c r="H34" s="29"/>
      <c r="I34" s="29"/>
      <c r="J34" s="29"/>
      <c r="K34" s="29"/>
      <c r="L34" s="29"/>
      <c r="M34" s="29"/>
      <c r="N34" s="29"/>
      <c r="O34" s="29"/>
      <c r="P34" s="29"/>
      <c r="Q34" s="29"/>
      <c r="R34" s="29"/>
      <c r="S34" s="29"/>
      <c r="T34" s="29"/>
      <c r="U34" s="29"/>
      <c r="V34" s="29"/>
      <c r="W34" s="29"/>
      <c r="X34" s="29"/>
    </row>
    <row r="35" spans="1:24" ht="15.75" customHeight="1" x14ac:dyDescent="0.3">
      <c r="A35" s="29"/>
    </row>
    <row r="36" spans="1:24" ht="15.75" customHeight="1" x14ac:dyDescent="0.3">
      <c r="A36" s="29"/>
    </row>
    <row r="37" spans="1:24" ht="15.75" customHeight="1" x14ac:dyDescent="0.3">
      <c r="A37" s="29"/>
    </row>
    <row r="38" spans="1:24" ht="15.75" customHeight="1" x14ac:dyDescent="0.3">
      <c r="A38" s="29"/>
    </row>
    <row r="39" spans="1:24" ht="15.75" customHeight="1" x14ac:dyDescent="0.3">
      <c r="A39" s="29"/>
    </row>
    <row r="40" spans="1:24" ht="15.75" customHeight="1" x14ac:dyDescent="0.3">
      <c r="A40" s="29"/>
    </row>
    <row r="41" spans="1:24" ht="15.75" customHeight="1" x14ac:dyDescent="0.3">
      <c r="A41" s="29"/>
    </row>
    <row r="42" spans="1:24" ht="15.75" customHeight="1" x14ac:dyDescent="0.3">
      <c r="A42" s="29"/>
    </row>
    <row r="43" spans="1:24" ht="15.75" customHeight="1" x14ac:dyDescent="0.3">
      <c r="A43" s="29"/>
    </row>
    <row r="44" spans="1:24" ht="15.75" customHeight="1" x14ac:dyDescent="0.3">
      <c r="A44" s="29"/>
    </row>
    <row r="45" spans="1:24" ht="15.75" customHeight="1" x14ac:dyDescent="0.3">
      <c r="A45" s="29"/>
    </row>
    <row r="46" spans="1:24" ht="15.75" customHeight="1" x14ac:dyDescent="0.3">
      <c r="A46" s="29"/>
    </row>
    <row r="47" spans="1:24" ht="15.75" customHeight="1" x14ac:dyDescent="0.3">
      <c r="A47" s="29"/>
    </row>
    <row r="48" spans="1:24" ht="15.75" customHeight="1" x14ac:dyDescent="0.3">
      <c r="A48" s="29"/>
    </row>
    <row r="49" spans="1:1" ht="15.75" customHeight="1" x14ac:dyDescent="0.3">
      <c r="A49" s="29"/>
    </row>
    <row r="50" spans="1:1" ht="15.75" customHeight="1" x14ac:dyDescent="0.3">
      <c r="A50" s="29"/>
    </row>
    <row r="51" spans="1:1" ht="15.75" customHeight="1" x14ac:dyDescent="0.3">
      <c r="A51" s="29"/>
    </row>
    <row r="52" spans="1:1" ht="15.75" customHeight="1" x14ac:dyDescent="0.3">
      <c r="A52" s="29"/>
    </row>
    <row r="53" spans="1:1" ht="15.75" customHeight="1" x14ac:dyDescent="0.3">
      <c r="A53" s="29"/>
    </row>
    <row r="54" spans="1:1" ht="15.75" customHeight="1" x14ac:dyDescent="0.3">
      <c r="A54" s="29"/>
    </row>
    <row r="55" spans="1:1" ht="15.75" customHeight="1" x14ac:dyDescent="0.3">
      <c r="A55" s="29"/>
    </row>
    <row r="56" spans="1:1" ht="15.75" customHeight="1" x14ac:dyDescent="0.3"/>
    <row r="57" spans="1:1" ht="15.75" customHeight="1" x14ac:dyDescent="0.3"/>
    <row r="58" spans="1:1" ht="15.75" customHeight="1" x14ac:dyDescent="0.3"/>
    <row r="59" spans="1:1" ht="15.75" customHeight="1" x14ac:dyDescent="0.3"/>
    <row r="60" spans="1:1" ht="15.75" customHeight="1" x14ac:dyDescent="0.3"/>
    <row r="61" spans="1:1" ht="15.75" customHeight="1" x14ac:dyDescent="0.3"/>
    <row r="62" spans="1:1" ht="15.75" customHeight="1" x14ac:dyDescent="0.3"/>
    <row r="63" spans="1:1" ht="15.75" customHeight="1" x14ac:dyDescent="0.3"/>
    <row r="64" spans="1:1"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7B7B"/>
  </sheetPr>
  <dimension ref="A1:U1000"/>
  <sheetViews>
    <sheetView workbookViewId="0">
      <selection activeCell="A4" sqref="A4"/>
    </sheetView>
  </sheetViews>
  <sheetFormatPr baseColWidth="10" defaultColWidth="14.44140625" defaultRowHeight="15" customHeight="1" x14ac:dyDescent="0.3"/>
  <cols>
    <col min="1" max="1" width="10.5546875" customWidth="1"/>
    <col min="2" max="2" width="40.44140625" customWidth="1"/>
    <col min="3" max="3" width="74.77734375" customWidth="1"/>
    <col min="4" max="4" width="135" customWidth="1"/>
    <col min="5" max="5" width="144.5546875" customWidth="1"/>
    <col min="6" max="26" width="10.5546875" customWidth="1"/>
  </cols>
  <sheetData>
    <row r="1" spans="1:21" ht="32.4" x14ac:dyDescent="0.3">
      <c r="A1" s="29"/>
      <c r="B1" s="306" t="s">
        <v>167</v>
      </c>
      <c r="C1" s="305"/>
      <c r="D1" s="305"/>
      <c r="E1" s="29"/>
      <c r="F1" s="29"/>
      <c r="G1" s="29"/>
      <c r="H1" s="29"/>
      <c r="I1" s="29"/>
      <c r="J1" s="29"/>
      <c r="K1" s="29"/>
      <c r="L1" s="29"/>
      <c r="M1" s="29"/>
      <c r="N1" s="29"/>
      <c r="O1" s="29"/>
      <c r="P1" s="29"/>
      <c r="Q1" s="29"/>
      <c r="R1" s="29"/>
      <c r="S1" s="29"/>
      <c r="T1" s="29"/>
      <c r="U1" s="29"/>
    </row>
    <row r="2" spans="1:21" ht="14.4" x14ac:dyDescent="0.3">
      <c r="A2" s="29"/>
      <c r="B2" s="29"/>
      <c r="C2" s="29"/>
      <c r="D2" s="29"/>
      <c r="E2" s="29"/>
      <c r="F2" s="29"/>
      <c r="G2" s="29"/>
      <c r="H2" s="29"/>
      <c r="I2" s="29"/>
      <c r="J2" s="29"/>
      <c r="K2" s="29"/>
      <c r="L2" s="29"/>
      <c r="M2" s="29"/>
      <c r="N2" s="29"/>
      <c r="O2" s="29"/>
      <c r="P2" s="29"/>
      <c r="Q2" s="29"/>
      <c r="R2" s="29"/>
      <c r="S2" s="29"/>
      <c r="T2" s="29"/>
      <c r="U2" s="29"/>
    </row>
    <row r="3" spans="1:21" ht="30" x14ac:dyDescent="0.3">
      <c r="A3" s="29"/>
      <c r="B3" s="42"/>
      <c r="C3" s="43" t="s">
        <v>58</v>
      </c>
      <c r="D3" s="43" t="s">
        <v>57</v>
      </c>
      <c r="E3" s="29"/>
      <c r="F3" s="29"/>
      <c r="G3" s="29"/>
      <c r="H3" s="29"/>
      <c r="I3" s="29"/>
      <c r="J3" s="29"/>
      <c r="K3" s="29"/>
      <c r="L3" s="29"/>
      <c r="M3" s="29"/>
      <c r="N3" s="29"/>
      <c r="O3" s="29"/>
      <c r="P3" s="29"/>
      <c r="Q3" s="29"/>
      <c r="R3" s="29"/>
      <c r="S3" s="29"/>
      <c r="T3" s="29"/>
      <c r="U3" s="29"/>
    </row>
    <row r="4" spans="1:21" ht="32.4" x14ac:dyDescent="0.3">
      <c r="A4" s="44">
        <v>1</v>
      </c>
      <c r="B4" s="45" t="s">
        <v>168</v>
      </c>
      <c r="C4" s="46" t="s">
        <v>169</v>
      </c>
      <c r="D4" s="47" t="s">
        <v>170</v>
      </c>
      <c r="E4" s="45" t="s">
        <v>168</v>
      </c>
      <c r="F4" s="29"/>
      <c r="G4" s="29"/>
      <c r="H4" s="29"/>
      <c r="I4" s="29"/>
      <c r="J4" s="29"/>
      <c r="K4" s="29"/>
      <c r="L4" s="29"/>
      <c r="M4" s="29"/>
      <c r="N4" s="29"/>
      <c r="O4" s="29"/>
      <c r="P4" s="29"/>
      <c r="Q4" s="29"/>
      <c r="R4" s="29"/>
      <c r="S4" s="29"/>
      <c r="T4" s="29"/>
      <c r="U4" s="29"/>
    </row>
    <row r="5" spans="1:21" ht="64.8" x14ac:dyDescent="0.3">
      <c r="A5" s="44">
        <v>2</v>
      </c>
      <c r="B5" s="48" t="s">
        <v>171</v>
      </c>
      <c r="C5" s="49" t="s">
        <v>172</v>
      </c>
      <c r="D5" s="50" t="s">
        <v>396</v>
      </c>
      <c r="E5" s="48" t="s">
        <v>171</v>
      </c>
      <c r="F5" s="29"/>
      <c r="G5" s="29"/>
      <c r="H5" s="29"/>
      <c r="I5" s="29"/>
      <c r="J5" s="29"/>
      <c r="K5" s="29"/>
      <c r="L5" s="29"/>
      <c r="M5" s="29"/>
      <c r="N5" s="29"/>
      <c r="O5" s="29"/>
      <c r="P5" s="29"/>
      <c r="Q5" s="29"/>
      <c r="R5" s="29"/>
      <c r="S5" s="29"/>
      <c r="T5" s="29"/>
      <c r="U5" s="29"/>
    </row>
    <row r="6" spans="1:21" ht="64.8" x14ac:dyDescent="0.3">
      <c r="A6" s="44">
        <v>3</v>
      </c>
      <c r="B6" s="51" t="s">
        <v>173</v>
      </c>
      <c r="C6" s="49" t="s">
        <v>174</v>
      </c>
      <c r="D6" s="50" t="s">
        <v>313</v>
      </c>
      <c r="E6" s="51" t="s">
        <v>173</v>
      </c>
      <c r="F6" s="29"/>
      <c r="G6" s="29"/>
      <c r="H6" s="29"/>
      <c r="I6" s="29"/>
      <c r="J6" s="29"/>
      <c r="K6" s="29"/>
      <c r="L6" s="29"/>
      <c r="M6" s="29"/>
      <c r="N6" s="29"/>
      <c r="O6" s="29"/>
      <c r="P6" s="29"/>
      <c r="Q6" s="29"/>
      <c r="R6" s="29"/>
      <c r="S6" s="29"/>
      <c r="T6" s="29"/>
      <c r="U6" s="29"/>
    </row>
    <row r="7" spans="1:21" ht="97.2" x14ac:dyDescent="0.3">
      <c r="A7" s="44">
        <v>4</v>
      </c>
      <c r="B7" s="52" t="s">
        <v>175</v>
      </c>
      <c r="C7" s="49" t="s">
        <v>176</v>
      </c>
      <c r="D7" s="50" t="s">
        <v>177</v>
      </c>
      <c r="E7" s="52" t="s">
        <v>175</v>
      </c>
      <c r="F7" s="29"/>
      <c r="G7" s="29"/>
      <c r="H7" s="29"/>
      <c r="I7" s="29"/>
      <c r="J7" s="29"/>
      <c r="K7" s="29"/>
      <c r="L7" s="29"/>
      <c r="M7" s="29"/>
      <c r="N7" s="29"/>
      <c r="O7" s="29"/>
      <c r="P7" s="29"/>
      <c r="Q7" s="29"/>
      <c r="R7" s="29"/>
      <c r="S7" s="29"/>
      <c r="T7" s="29"/>
      <c r="U7" s="29"/>
    </row>
    <row r="8" spans="1:21" ht="64.8" x14ac:dyDescent="0.3">
      <c r="A8" s="44">
        <v>5</v>
      </c>
      <c r="B8" s="53" t="s">
        <v>178</v>
      </c>
      <c r="C8" s="49" t="s">
        <v>310</v>
      </c>
      <c r="D8" s="50" t="s">
        <v>309</v>
      </c>
      <c r="E8" s="53" t="s">
        <v>178</v>
      </c>
      <c r="F8" s="29"/>
      <c r="G8" s="29"/>
      <c r="H8" s="29"/>
      <c r="I8" s="29"/>
      <c r="J8" s="29"/>
      <c r="K8" s="29"/>
      <c r="L8" s="29"/>
      <c r="M8" s="29"/>
      <c r="N8" s="29"/>
      <c r="O8" s="29"/>
      <c r="P8" s="29"/>
      <c r="Q8" s="29"/>
      <c r="R8" s="29"/>
      <c r="S8" s="29"/>
      <c r="T8" s="29"/>
      <c r="U8" s="29"/>
    </row>
    <row r="9" spans="1:21" ht="25.8" x14ac:dyDescent="0.5">
      <c r="A9" s="44"/>
      <c r="B9" s="44"/>
      <c r="C9" s="54"/>
      <c r="D9" s="55" t="s">
        <v>179</v>
      </c>
      <c r="E9" s="56">
        <v>101014000000</v>
      </c>
      <c r="F9" s="29"/>
      <c r="G9" s="29"/>
      <c r="H9" s="29"/>
      <c r="I9" s="29"/>
      <c r="J9" s="29"/>
      <c r="K9" s="29"/>
      <c r="L9" s="29"/>
      <c r="M9" s="29"/>
      <c r="N9" s="29"/>
      <c r="O9" s="29"/>
      <c r="P9" s="29"/>
      <c r="Q9" s="29"/>
      <c r="R9" s="29"/>
      <c r="S9" s="29"/>
      <c r="T9" s="29"/>
      <c r="U9" s="29"/>
    </row>
    <row r="10" spans="1:21" ht="25.8" x14ac:dyDescent="0.5">
      <c r="A10" s="44"/>
      <c r="B10" s="57"/>
      <c r="C10" s="57"/>
      <c r="D10" s="58" t="s">
        <v>180</v>
      </c>
      <c r="E10" s="59">
        <f>+E9/908526</f>
        <v>111184.49004211217</v>
      </c>
      <c r="F10" s="29"/>
      <c r="G10" s="29"/>
      <c r="H10" s="29"/>
      <c r="I10" s="29"/>
      <c r="J10" s="29"/>
      <c r="K10" s="29"/>
      <c r="L10" s="29"/>
      <c r="M10" s="29"/>
      <c r="N10" s="29"/>
      <c r="O10" s="29"/>
      <c r="P10" s="29"/>
      <c r="Q10" s="29"/>
      <c r="R10" s="29"/>
      <c r="S10" s="29"/>
      <c r="T10" s="29"/>
      <c r="U10" s="29"/>
    </row>
    <row r="11" spans="1:21" ht="14.4" x14ac:dyDescent="0.3">
      <c r="A11" s="44"/>
      <c r="B11" s="44" t="s">
        <v>181</v>
      </c>
      <c r="C11" s="44" t="s">
        <v>179</v>
      </c>
      <c r="D11" s="44" t="s">
        <v>182</v>
      </c>
      <c r="E11" s="29"/>
      <c r="F11" s="29"/>
      <c r="G11" s="29"/>
      <c r="H11" s="29"/>
      <c r="I11" s="29"/>
      <c r="J11" s="29"/>
      <c r="K11" s="29"/>
      <c r="L11" s="29"/>
      <c r="M11" s="29"/>
      <c r="N11" s="29"/>
      <c r="O11" s="29"/>
      <c r="P11" s="29"/>
      <c r="Q11" s="29"/>
      <c r="R11" s="29"/>
      <c r="S11" s="29"/>
      <c r="T11" s="29"/>
      <c r="U11" s="29"/>
    </row>
    <row r="12" spans="1:21" ht="14.4" x14ac:dyDescent="0.3">
      <c r="A12" s="44"/>
      <c r="B12" s="44" t="s">
        <v>183</v>
      </c>
      <c r="C12" s="44" t="s">
        <v>184</v>
      </c>
      <c r="D12" s="44" t="s">
        <v>185</v>
      </c>
      <c r="E12" s="29"/>
      <c r="F12" s="29"/>
      <c r="G12" s="29"/>
      <c r="H12" s="29"/>
      <c r="I12" s="29"/>
      <c r="J12" s="29"/>
      <c r="K12" s="29"/>
      <c r="L12" s="29"/>
      <c r="M12" s="29"/>
      <c r="N12" s="29"/>
      <c r="O12" s="29"/>
      <c r="P12" s="29"/>
      <c r="Q12" s="29"/>
      <c r="R12" s="29"/>
      <c r="S12" s="29"/>
      <c r="T12" s="29"/>
      <c r="U12" s="29"/>
    </row>
    <row r="13" spans="1:21" ht="14.4" x14ac:dyDescent="0.3">
      <c r="A13" s="44"/>
      <c r="B13" s="44"/>
      <c r="C13" s="44" t="s">
        <v>186</v>
      </c>
      <c r="D13" s="44" t="s">
        <v>187</v>
      </c>
      <c r="E13" s="29"/>
      <c r="F13" s="29"/>
      <c r="G13" s="29"/>
      <c r="H13" s="29"/>
      <c r="I13" s="29"/>
      <c r="J13" s="29"/>
      <c r="K13" s="29"/>
      <c r="L13" s="29"/>
      <c r="M13" s="29"/>
      <c r="N13" s="29"/>
      <c r="O13" s="29"/>
      <c r="P13" s="29"/>
      <c r="Q13" s="29"/>
      <c r="R13" s="29"/>
      <c r="S13" s="29"/>
      <c r="T13" s="29"/>
      <c r="U13" s="29"/>
    </row>
    <row r="14" spans="1:21" ht="14.4" x14ac:dyDescent="0.3">
      <c r="A14" s="44"/>
      <c r="B14" s="44"/>
      <c r="C14" s="44" t="s">
        <v>188</v>
      </c>
      <c r="D14" s="44" t="s">
        <v>189</v>
      </c>
      <c r="E14" s="29"/>
      <c r="F14" s="29"/>
      <c r="G14" s="29"/>
      <c r="H14" s="29"/>
      <c r="I14" s="29"/>
      <c r="J14" s="29"/>
      <c r="K14" s="29"/>
      <c r="L14" s="29"/>
      <c r="M14" s="29"/>
      <c r="N14" s="29"/>
      <c r="O14" s="29"/>
      <c r="P14" s="29"/>
      <c r="Q14" s="29"/>
      <c r="R14" s="29"/>
      <c r="S14" s="29"/>
      <c r="T14" s="29"/>
      <c r="U14" s="29"/>
    </row>
    <row r="15" spans="1:21" ht="14.4" x14ac:dyDescent="0.3">
      <c r="A15" s="44"/>
      <c r="B15" s="44"/>
      <c r="C15" s="44" t="s">
        <v>190</v>
      </c>
      <c r="D15" s="44" t="s">
        <v>191</v>
      </c>
      <c r="E15" s="29"/>
      <c r="F15" s="29"/>
      <c r="G15" s="29"/>
      <c r="H15" s="29"/>
      <c r="I15" s="29"/>
      <c r="J15" s="29"/>
      <c r="K15" s="29"/>
      <c r="L15" s="29"/>
      <c r="M15" s="29"/>
      <c r="N15" s="29"/>
      <c r="O15" s="29"/>
      <c r="P15" s="29"/>
      <c r="Q15" s="29"/>
      <c r="R15" s="29"/>
      <c r="S15" s="29"/>
      <c r="T15" s="29"/>
      <c r="U15" s="29"/>
    </row>
    <row r="16" spans="1:21" ht="14.4" x14ac:dyDescent="0.3">
      <c r="A16" s="44"/>
      <c r="B16" s="44"/>
      <c r="C16" s="44"/>
      <c r="D16" s="44"/>
      <c r="E16" s="29"/>
      <c r="F16" s="29"/>
      <c r="G16" s="29"/>
      <c r="H16" s="29"/>
      <c r="I16" s="29"/>
      <c r="J16" s="29"/>
      <c r="K16" s="29"/>
      <c r="L16" s="29"/>
      <c r="M16" s="29"/>
      <c r="N16" s="29"/>
      <c r="O16" s="29"/>
    </row>
    <row r="17" spans="1:15" ht="14.4" x14ac:dyDescent="0.3">
      <c r="A17" s="44"/>
      <c r="B17" s="44"/>
      <c r="C17" s="44"/>
      <c r="D17" s="44"/>
      <c r="E17" s="29"/>
      <c r="F17" s="29"/>
      <c r="G17" s="29"/>
      <c r="H17" s="29"/>
      <c r="I17" s="29"/>
      <c r="J17" s="29"/>
      <c r="K17" s="29"/>
      <c r="L17" s="29"/>
      <c r="M17" s="29"/>
      <c r="N17" s="29"/>
      <c r="O17" s="29"/>
    </row>
    <row r="18" spans="1:15" ht="14.4" x14ac:dyDescent="0.3">
      <c r="A18" s="44"/>
      <c r="B18" s="29"/>
      <c r="C18" s="29"/>
      <c r="D18" s="29"/>
      <c r="E18" s="29"/>
      <c r="F18" s="29"/>
      <c r="G18" s="29"/>
      <c r="H18" s="29"/>
      <c r="I18" s="29"/>
      <c r="J18" s="29"/>
      <c r="K18" s="29"/>
      <c r="L18" s="29"/>
      <c r="M18" s="29"/>
      <c r="N18" s="29"/>
      <c r="O18" s="29"/>
    </row>
    <row r="19" spans="1:15" ht="14.4" x14ac:dyDescent="0.3">
      <c r="A19" s="44"/>
      <c r="B19" s="29"/>
      <c r="C19" s="29"/>
      <c r="D19" s="29"/>
      <c r="E19" s="29"/>
      <c r="F19" s="29"/>
      <c r="G19" s="29"/>
      <c r="H19" s="29"/>
      <c r="I19" s="29"/>
      <c r="J19" s="29"/>
      <c r="K19" s="29"/>
      <c r="L19" s="29"/>
      <c r="M19" s="29"/>
      <c r="N19" s="29"/>
      <c r="O19" s="29"/>
    </row>
    <row r="20" spans="1:15" ht="14.4" x14ac:dyDescent="0.3">
      <c r="A20" s="44"/>
      <c r="B20" s="29"/>
      <c r="C20" s="29"/>
      <c r="D20" s="29"/>
      <c r="E20" s="29"/>
      <c r="F20" s="29"/>
      <c r="G20" s="29"/>
      <c r="H20" s="29"/>
      <c r="I20" s="29"/>
      <c r="J20" s="29"/>
      <c r="K20" s="29"/>
      <c r="L20" s="29"/>
      <c r="M20" s="29"/>
      <c r="N20" s="29"/>
      <c r="O20" s="29"/>
    </row>
    <row r="21" spans="1:15" ht="15.75" customHeight="1" x14ac:dyDescent="0.3">
      <c r="A21" s="44"/>
      <c r="B21" s="29"/>
      <c r="C21" s="29"/>
      <c r="D21" s="29"/>
      <c r="E21" s="29"/>
      <c r="F21" s="29"/>
      <c r="G21" s="29"/>
      <c r="H21" s="29"/>
      <c r="I21" s="29"/>
      <c r="J21" s="29"/>
      <c r="K21" s="29"/>
      <c r="L21" s="29"/>
      <c r="M21" s="29"/>
      <c r="N21" s="29"/>
      <c r="O21" s="29"/>
    </row>
    <row r="22" spans="1:15" ht="15.75" customHeight="1" x14ac:dyDescent="0.3">
      <c r="A22" s="44"/>
      <c r="B22" s="44"/>
      <c r="C22" s="54"/>
      <c r="D22" s="54"/>
      <c r="E22" s="29"/>
      <c r="F22" s="29"/>
      <c r="G22" s="29"/>
      <c r="H22" s="29"/>
      <c r="I22" s="29"/>
      <c r="J22" s="29"/>
      <c r="K22" s="29"/>
      <c r="L22" s="29"/>
      <c r="M22" s="29"/>
      <c r="N22" s="29"/>
      <c r="O22" s="29"/>
    </row>
    <row r="23" spans="1:15" ht="15.75" customHeight="1" x14ac:dyDescent="0.3">
      <c r="A23" s="44"/>
      <c r="B23" s="44"/>
      <c r="C23" s="54"/>
      <c r="D23" s="54"/>
      <c r="E23" s="29"/>
      <c r="F23" s="29"/>
      <c r="G23" s="29"/>
      <c r="H23" s="29"/>
      <c r="I23" s="29"/>
      <c r="J23" s="29"/>
      <c r="K23" s="29"/>
      <c r="L23" s="29"/>
      <c r="M23" s="29"/>
      <c r="N23" s="29"/>
      <c r="O23" s="29"/>
    </row>
    <row r="24" spans="1:15" ht="15.75" customHeight="1" x14ac:dyDescent="0.3">
      <c r="A24" s="44"/>
      <c r="B24" s="44"/>
      <c r="C24" s="54"/>
      <c r="D24" s="54"/>
      <c r="E24" s="29"/>
      <c r="F24" s="29"/>
      <c r="G24" s="29"/>
      <c r="H24" s="29"/>
      <c r="I24" s="29"/>
      <c r="J24" s="29"/>
      <c r="K24" s="29"/>
      <c r="L24" s="29"/>
      <c r="M24" s="29"/>
      <c r="N24" s="29"/>
      <c r="O24" s="29"/>
    </row>
    <row r="25" spans="1:15" ht="15.75" customHeight="1" x14ac:dyDescent="0.3">
      <c r="A25" s="44"/>
      <c r="B25" s="44"/>
      <c r="C25" s="54"/>
      <c r="D25" s="54"/>
      <c r="E25" s="29"/>
      <c r="F25" s="29"/>
      <c r="G25" s="29"/>
      <c r="H25" s="29"/>
      <c r="I25" s="29"/>
      <c r="J25" s="29"/>
      <c r="K25" s="29"/>
      <c r="L25" s="29"/>
      <c r="M25" s="29"/>
      <c r="N25" s="29"/>
      <c r="O25" s="29"/>
    </row>
    <row r="26" spans="1:15" ht="15.75" customHeight="1" x14ac:dyDescent="0.3">
      <c r="A26" s="44"/>
      <c r="B26" s="44"/>
      <c r="C26" s="54"/>
      <c r="D26" s="54"/>
      <c r="E26" s="29"/>
      <c r="F26" s="29"/>
      <c r="G26" s="29"/>
      <c r="H26" s="29"/>
      <c r="I26" s="29"/>
      <c r="J26" s="29"/>
      <c r="K26" s="29"/>
      <c r="L26" s="29"/>
      <c r="M26" s="29"/>
      <c r="N26" s="29"/>
      <c r="O26" s="29"/>
    </row>
    <row r="27" spans="1:15" ht="15.75" customHeight="1" x14ac:dyDescent="0.3">
      <c r="A27" s="44"/>
      <c r="B27" s="44"/>
      <c r="C27" s="54"/>
      <c r="D27" s="54"/>
      <c r="E27" s="29"/>
      <c r="F27" s="29"/>
      <c r="G27" s="29"/>
      <c r="H27" s="29"/>
      <c r="I27" s="29"/>
      <c r="J27" s="29"/>
      <c r="K27" s="29"/>
      <c r="L27" s="29"/>
      <c r="M27" s="29"/>
      <c r="N27" s="29"/>
      <c r="O27" s="29"/>
    </row>
    <row r="28" spans="1:15" ht="15.75" customHeight="1" x14ac:dyDescent="0.3">
      <c r="A28" s="44"/>
      <c r="B28" s="44"/>
      <c r="C28" s="54"/>
      <c r="D28" s="54"/>
      <c r="E28" s="29"/>
      <c r="F28" s="29"/>
      <c r="G28" s="29"/>
      <c r="H28" s="29"/>
      <c r="I28" s="29"/>
      <c r="J28" s="29"/>
      <c r="K28" s="29"/>
      <c r="L28" s="29"/>
      <c r="M28" s="29"/>
      <c r="N28" s="29"/>
      <c r="O28" s="29"/>
    </row>
    <row r="29" spans="1:15" ht="15.75" customHeight="1" x14ac:dyDescent="0.3">
      <c r="A29" s="44"/>
      <c r="B29" s="44"/>
      <c r="C29" s="54"/>
      <c r="D29" s="54"/>
      <c r="E29" s="29"/>
      <c r="F29" s="29"/>
      <c r="G29" s="29"/>
      <c r="H29" s="29"/>
      <c r="I29" s="29"/>
      <c r="J29" s="29"/>
      <c r="K29" s="29"/>
      <c r="L29" s="29"/>
      <c r="M29" s="29"/>
      <c r="N29" s="29"/>
      <c r="O29" s="29"/>
    </row>
    <row r="30" spans="1:15" ht="15.75" customHeight="1" x14ac:dyDescent="0.3">
      <c r="A30" s="44"/>
      <c r="B30" s="44"/>
      <c r="C30" s="54"/>
      <c r="D30" s="54"/>
      <c r="E30" s="29"/>
      <c r="F30" s="29"/>
      <c r="G30" s="29"/>
      <c r="H30" s="29"/>
      <c r="I30" s="29"/>
      <c r="J30" s="29"/>
      <c r="K30" s="29"/>
      <c r="L30" s="29"/>
      <c r="M30" s="29"/>
      <c r="N30" s="29"/>
      <c r="O30" s="29"/>
    </row>
    <row r="31" spans="1:15" ht="15.75" customHeight="1" x14ac:dyDescent="0.3">
      <c r="A31" s="44"/>
      <c r="B31" s="44"/>
      <c r="C31" s="54"/>
      <c r="D31" s="54"/>
      <c r="E31" s="29"/>
      <c r="F31" s="29"/>
      <c r="G31" s="29"/>
      <c r="H31" s="29"/>
      <c r="I31" s="29"/>
      <c r="J31" s="29"/>
      <c r="K31" s="29"/>
      <c r="L31" s="29"/>
      <c r="M31" s="29"/>
      <c r="N31" s="29"/>
      <c r="O31" s="29"/>
    </row>
    <row r="32" spans="1:15" ht="15.75" customHeight="1" x14ac:dyDescent="0.3">
      <c r="A32" s="44"/>
      <c r="B32" s="44"/>
      <c r="C32" s="54"/>
      <c r="D32" s="54"/>
      <c r="E32" s="29"/>
      <c r="F32" s="29"/>
      <c r="G32" s="29"/>
      <c r="H32" s="29"/>
      <c r="I32" s="29"/>
      <c r="J32" s="29"/>
      <c r="K32" s="29"/>
      <c r="L32" s="29"/>
      <c r="M32" s="29"/>
      <c r="N32" s="29"/>
      <c r="O32" s="29"/>
    </row>
    <row r="33" spans="1:15" ht="15.75" customHeight="1" x14ac:dyDescent="0.3">
      <c r="A33" s="44"/>
      <c r="B33" s="44"/>
      <c r="C33" s="54"/>
      <c r="D33" s="54"/>
      <c r="E33" s="29"/>
      <c r="F33" s="29"/>
      <c r="G33" s="29"/>
      <c r="H33" s="29"/>
      <c r="I33" s="29"/>
      <c r="J33" s="29"/>
      <c r="K33" s="29"/>
      <c r="L33" s="29"/>
      <c r="M33" s="29"/>
      <c r="N33" s="29"/>
      <c r="O33" s="29"/>
    </row>
    <row r="34" spans="1:15" ht="15.75" customHeight="1" x14ac:dyDescent="0.3">
      <c r="A34" s="44"/>
      <c r="B34" s="44"/>
      <c r="C34" s="54"/>
      <c r="D34" s="54"/>
      <c r="E34" s="29"/>
      <c r="F34" s="29"/>
      <c r="G34" s="29"/>
      <c r="H34" s="29"/>
      <c r="I34" s="29"/>
      <c r="J34" s="29"/>
      <c r="K34" s="29"/>
      <c r="L34" s="29"/>
      <c r="M34" s="29"/>
      <c r="N34" s="29"/>
      <c r="O34" s="29"/>
    </row>
    <row r="35" spans="1:15" ht="15.75" customHeight="1" x14ac:dyDescent="0.3">
      <c r="A35" s="44"/>
      <c r="B35" s="44"/>
      <c r="C35" s="54"/>
      <c r="D35" s="54"/>
      <c r="E35" s="29"/>
      <c r="F35" s="29"/>
      <c r="G35" s="29"/>
      <c r="H35" s="29"/>
      <c r="I35" s="29"/>
      <c r="J35" s="29"/>
      <c r="K35" s="29"/>
      <c r="L35" s="29"/>
      <c r="M35" s="29"/>
      <c r="N35" s="29"/>
      <c r="O35" s="29"/>
    </row>
    <row r="36" spans="1:15" ht="15.75" customHeight="1" x14ac:dyDescent="0.3">
      <c r="A36" s="44"/>
      <c r="B36" s="44"/>
      <c r="C36" s="54"/>
      <c r="D36" s="54"/>
      <c r="E36" s="29"/>
      <c r="F36" s="29"/>
      <c r="G36" s="29"/>
      <c r="H36" s="29"/>
      <c r="I36" s="29"/>
      <c r="J36" s="29"/>
      <c r="K36" s="29"/>
      <c r="L36" s="29"/>
      <c r="M36" s="29"/>
      <c r="N36" s="29"/>
      <c r="O36" s="29"/>
    </row>
    <row r="37" spans="1:15" ht="15.75" customHeight="1" x14ac:dyDescent="0.3">
      <c r="A37" s="44"/>
      <c r="B37" s="44"/>
      <c r="C37" s="54"/>
      <c r="D37" s="54"/>
      <c r="E37" s="29"/>
      <c r="F37" s="29"/>
      <c r="G37" s="29"/>
      <c r="H37" s="29"/>
      <c r="I37" s="29"/>
      <c r="J37" s="29"/>
      <c r="K37" s="29"/>
      <c r="L37" s="29"/>
      <c r="M37" s="29"/>
      <c r="N37" s="29"/>
      <c r="O37" s="29"/>
    </row>
    <row r="38" spans="1:15" ht="15.75" customHeight="1" x14ac:dyDescent="0.3">
      <c r="A38" s="44"/>
      <c r="B38" s="44"/>
      <c r="C38" s="54"/>
      <c r="D38" s="54"/>
      <c r="E38" s="29"/>
      <c r="F38" s="29"/>
      <c r="G38" s="29"/>
      <c r="H38" s="29"/>
      <c r="I38" s="29"/>
      <c r="J38" s="29"/>
      <c r="K38" s="29"/>
      <c r="L38" s="29"/>
      <c r="M38" s="29"/>
      <c r="N38" s="29"/>
      <c r="O38" s="29"/>
    </row>
    <row r="39" spans="1:15" ht="15.75" customHeight="1" x14ac:dyDescent="0.3">
      <c r="A39" s="44"/>
      <c r="B39" s="44"/>
      <c r="C39" s="54"/>
      <c r="D39" s="54"/>
      <c r="E39" s="29"/>
      <c r="F39" s="29"/>
      <c r="G39" s="29"/>
      <c r="H39" s="29"/>
      <c r="I39" s="29"/>
      <c r="J39" s="29"/>
      <c r="K39" s="29"/>
      <c r="L39" s="29"/>
      <c r="M39" s="29"/>
      <c r="N39" s="29"/>
      <c r="O39" s="29"/>
    </row>
    <row r="40" spans="1:15" ht="15.75" customHeight="1" x14ac:dyDescent="0.3">
      <c r="A40" s="44"/>
      <c r="B40" s="44"/>
      <c r="C40" s="54"/>
      <c r="D40" s="54"/>
      <c r="E40" s="29"/>
      <c r="F40" s="29"/>
      <c r="G40" s="29"/>
      <c r="H40" s="29"/>
      <c r="I40" s="29"/>
      <c r="J40" s="29"/>
      <c r="K40" s="29"/>
      <c r="L40" s="29"/>
      <c r="M40" s="29"/>
      <c r="N40" s="29"/>
      <c r="O40" s="29"/>
    </row>
    <row r="41" spans="1:15" ht="15.75" customHeight="1" x14ac:dyDescent="0.3">
      <c r="A41" s="44"/>
      <c r="B41" s="44"/>
      <c r="C41" s="54"/>
      <c r="D41" s="54"/>
      <c r="E41" s="29"/>
      <c r="F41" s="29"/>
      <c r="G41" s="29"/>
      <c r="H41" s="29"/>
      <c r="I41" s="29"/>
      <c r="J41" s="29"/>
      <c r="K41" s="29"/>
      <c r="L41" s="29"/>
      <c r="M41" s="29"/>
      <c r="N41" s="29"/>
      <c r="O41" s="29"/>
    </row>
    <row r="42" spans="1:15" ht="15.75" customHeight="1" x14ac:dyDescent="0.3">
      <c r="A42" s="44"/>
      <c r="B42" s="44"/>
      <c r="C42" s="54"/>
      <c r="D42" s="54"/>
      <c r="E42" s="29"/>
      <c r="F42" s="29"/>
      <c r="G42" s="29"/>
      <c r="H42" s="29"/>
      <c r="I42" s="29"/>
      <c r="J42" s="29"/>
      <c r="K42" s="29"/>
      <c r="L42" s="29"/>
      <c r="M42" s="29"/>
      <c r="N42" s="29"/>
      <c r="O42" s="29"/>
    </row>
    <row r="43" spans="1:15" ht="15.75" customHeight="1" x14ac:dyDescent="0.3">
      <c r="A43" s="44"/>
      <c r="B43" s="44"/>
      <c r="C43" s="54"/>
      <c r="D43" s="54"/>
      <c r="E43" s="29"/>
      <c r="F43" s="29"/>
      <c r="G43" s="29"/>
      <c r="H43" s="29"/>
      <c r="I43" s="29"/>
      <c r="J43" s="29"/>
      <c r="K43" s="29"/>
      <c r="L43" s="29"/>
      <c r="M43" s="29"/>
      <c r="N43" s="29"/>
      <c r="O43" s="29"/>
    </row>
    <row r="44" spans="1:15" ht="15.75" customHeight="1" x14ac:dyDescent="0.3">
      <c r="A44" s="44"/>
      <c r="B44" s="44"/>
      <c r="C44" s="54"/>
      <c r="D44" s="54"/>
      <c r="E44" s="29"/>
      <c r="F44" s="29"/>
      <c r="G44" s="29"/>
      <c r="H44" s="29"/>
      <c r="I44" s="29"/>
      <c r="J44" s="29"/>
      <c r="K44" s="29"/>
      <c r="L44" s="29"/>
      <c r="M44" s="29"/>
      <c r="N44" s="29"/>
      <c r="O44" s="29"/>
    </row>
    <row r="45" spans="1:15" ht="15.75" customHeight="1" x14ac:dyDescent="0.3">
      <c r="A45" s="44"/>
      <c r="B45" s="44"/>
      <c r="C45" s="54"/>
      <c r="D45" s="54"/>
      <c r="E45" s="29"/>
      <c r="F45" s="29"/>
      <c r="G45" s="29"/>
      <c r="H45" s="29"/>
      <c r="I45" s="29"/>
      <c r="J45" s="29"/>
      <c r="K45" s="29"/>
      <c r="L45" s="29"/>
      <c r="M45" s="29"/>
      <c r="N45" s="29"/>
      <c r="O45" s="29"/>
    </row>
    <row r="46" spans="1:15" ht="15.75" customHeight="1" x14ac:dyDescent="0.3">
      <c r="A46" s="44"/>
      <c r="B46" s="44"/>
      <c r="C46" s="54"/>
      <c r="D46" s="54"/>
      <c r="E46" s="29"/>
      <c r="F46" s="29"/>
      <c r="G46" s="29"/>
      <c r="H46" s="29"/>
      <c r="I46" s="29"/>
      <c r="J46" s="29"/>
      <c r="K46" s="29"/>
      <c r="L46" s="29"/>
      <c r="M46" s="29"/>
      <c r="N46" s="29"/>
      <c r="O46" s="29"/>
    </row>
    <row r="47" spans="1:15" ht="15.75" customHeight="1" x14ac:dyDescent="0.3">
      <c r="A47" s="44"/>
      <c r="B47" s="44"/>
      <c r="C47" s="54"/>
      <c r="D47" s="54"/>
      <c r="E47" s="29"/>
      <c r="F47" s="29"/>
      <c r="G47" s="29"/>
      <c r="H47" s="29"/>
      <c r="I47" s="29"/>
      <c r="J47" s="29"/>
      <c r="K47" s="29"/>
      <c r="L47" s="29"/>
      <c r="M47" s="29"/>
      <c r="N47" s="29"/>
      <c r="O47" s="29"/>
    </row>
    <row r="48" spans="1:15" ht="15.75" customHeight="1" x14ac:dyDescent="0.3">
      <c r="A48" s="44"/>
      <c r="B48" s="44"/>
      <c r="C48" s="54"/>
      <c r="D48" s="54"/>
      <c r="E48" s="29"/>
      <c r="F48" s="29"/>
      <c r="G48" s="29"/>
      <c r="H48" s="29"/>
      <c r="I48" s="29"/>
      <c r="J48" s="29"/>
      <c r="K48" s="29"/>
      <c r="L48" s="29"/>
      <c r="M48" s="29"/>
      <c r="N48" s="29"/>
      <c r="O48" s="29"/>
    </row>
    <row r="49" spans="1:15" ht="15.75" customHeight="1" x14ac:dyDescent="0.3">
      <c r="A49" s="44"/>
      <c r="B49" s="44"/>
      <c r="C49" s="54"/>
      <c r="D49" s="54"/>
      <c r="E49" s="29"/>
      <c r="F49" s="29"/>
      <c r="G49" s="29"/>
      <c r="H49" s="29"/>
      <c r="I49" s="29"/>
      <c r="J49" s="29"/>
      <c r="K49" s="29"/>
      <c r="L49" s="29"/>
      <c r="M49" s="29"/>
      <c r="N49" s="29"/>
      <c r="O49" s="29"/>
    </row>
    <row r="50" spans="1:15" ht="15.75" customHeight="1" x14ac:dyDescent="0.3">
      <c r="A50" s="44"/>
      <c r="B50" s="44"/>
      <c r="C50" s="54"/>
      <c r="D50" s="54"/>
      <c r="E50" s="29"/>
      <c r="F50" s="29"/>
      <c r="G50" s="29"/>
      <c r="H50" s="29"/>
      <c r="I50" s="29"/>
      <c r="J50" s="29"/>
      <c r="K50" s="29"/>
      <c r="L50" s="29"/>
      <c r="M50" s="29"/>
      <c r="N50" s="29"/>
      <c r="O50" s="29"/>
    </row>
    <row r="51" spans="1:15" ht="15.75" customHeight="1" x14ac:dyDescent="0.3">
      <c r="A51" s="44"/>
      <c r="B51" s="44"/>
      <c r="C51" s="54"/>
      <c r="D51" s="54"/>
      <c r="E51" s="29"/>
      <c r="F51" s="29"/>
      <c r="G51" s="29"/>
      <c r="H51" s="29"/>
      <c r="I51" s="29"/>
      <c r="J51" s="29"/>
      <c r="K51" s="29"/>
      <c r="L51" s="29"/>
      <c r="M51" s="29"/>
      <c r="N51" s="29"/>
      <c r="O51" s="29"/>
    </row>
    <row r="52" spans="1:15" ht="15.75" customHeight="1" x14ac:dyDescent="0.3">
      <c r="A52" s="44"/>
      <c r="B52" s="60"/>
      <c r="C52" s="61"/>
      <c r="D52" s="61"/>
    </row>
    <row r="53" spans="1:15" ht="15.75" customHeight="1" x14ac:dyDescent="0.3">
      <c r="A53" s="44"/>
      <c r="B53" s="60"/>
      <c r="C53" s="61"/>
      <c r="D53" s="61"/>
    </row>
    <row r="54" spans="1:15" ht="15.75" customHeight="1" x14ac:dyDescent="0.3">
      <c r="A54" s="44"/>
      <c r="B54" s="60"/>
      <c r="C54" s="61"/>
      <c r="D54" s="61"/>
    </row>
    <row r="55" spans="1:15" ht="15.75" customHeight="1" x14ac:dyDescent="0.3">
      <c r="A55" s="44"/>
      <c r="B55" s="60"/>
      <c r="C55" s="61"/>
      <c r="D55" s="61"/>
    </row>
    <row r="56" spans="1:15" ht="15.75" customHeight="1" x14ac:dyDescent="0.3">
      <c r="A56" s="44"/>
      <c r="B56" s="60"/>
      <c r="C56" s="61"/>
      <c r="D56" s="61"/>
    </row>
    <row r="57" spans="1:15" ht="15.75" customHeight="1" x14ac:dyDescent="0.3">
      <c r="A57" s="44"/>
      <c r="B57" s="60"/>
      <c r="C57" s="61"/>
      <c r="D57" s="61"/>
    </row>
    <row r="58" spans="1:15" ht="15.75" customHeight="1" x14ac:dyDescent="0.3">
      <c r="A58" s="44"/>
      <c r="B58" s="60"/>
      <c r="C58" s="61"/>
      <c r="D58" s="61"/>
    </row>
    <row r="59" spans="1:15" ht="15.75" customHeight="1" x14ac:dyDescent="0.3">
      <c r="A59" s="44"/>
      <c r="B59" s="60"/>
      <c r="C59" s="61"/>
      <c r="D59" s="61"/>
    </row>
    <row r="60" spans="1:15" ht="15.75" customHeight="1" x14ac:dyDescent="0.3">
      <c r="A60" s="44"/>
      <c r="B60" s="60"/>
      <c r="C60" s="61"/>
      <c r="D60" s="61"/>
    </row>
    <row r="61" spans="1:15" ht="15.75" customHeight="1" x14ac:dyDescent="0.3">
      <c r="A61" s="44"/>
      <c r="B61" s="60"/>
      <c r="C61" s="61"/>
      <c r="D61" s="61"/>
    </row>
    <row r="62" spans="1:15" ht="15.75" customHeight="1" x14ac:dyDescent="0.3">
      <c r="A62" s="44"/>
      <c r="B62" s="60"/>
      <c r="C62" s="61"/>
      <c r="D62" s="61"/>
    </row>
    <row r="63" spans="1:15" ht="15.75" customHeight="1" x14ac:dyDescent="0.3">
      <c r="A63" s="44"/>
      <c r="B63" s="60"/>
      <c r="C63" s="61"/>
      <c r="D63" s="61"/>
    </row>
    <row r="64" spans="1:15" ht="15.75" customHeight="1" x14ac:dyDescent="0.3">
      <c r="A64" s="44"/>
      <c r="B64" s="60"/>
      <c r="C64" s="61"/>
      <c r="D64" s="61"/>
    </row>
    <row r="65" spans="1:4" ht="15.75" customHeight="1" x14ac:dyDescent="0.3">
      <c r="A65" s="44"/>
      <c r="B65" s="60"/>
      <c r="C65" s="61"/>
      <c r="D65" s="61"/>
    </row>
    <row r="66" spans="1:4" ht="15.75" customHeight="1" x14ac:dyDescent="0.3">
      <c r="A66" s="44"/>
      <c r="B66" s="60"/>
      <c r="C66" s="61"/>
      <c r="D66" s="61"/>
    </row>
    <row r="67" spans="1:4" ht="15.75" customHeight="1" x14ac:dyDescent="0.3">
      <c r="A67" s="44"/>
      <c r="B67" s="60"/>
      <c r="C67" s="61"/>
      <c r="D67" s="61"/>
    </row>
    <row r="68" spans="1:4" ht="15.75" customHeight="1" x14ac:dyDescent="0.3">
      <c r="A68" s="44"/>
      <c r="B68" s="60"/>
      <c r="C68" s="61"/>
      <c r="D68" s="61"/>
    </row>
    <row r="69" spans="1:4" ht="15.75" customHeight="1" x14ac:dyDescent="0.3">
      <c r="A69" s="44"/>
      <c r="B69" s="60"/>
      <c r="C69" s="61"/>
      <c r="D69" s="61"/>
    </row>
    <row r="70" spans="1:4" ht="15.75" customHeight="1" x14ac:dyDescent="0.3">
      <c r="A70" s="44"/>
      <c r="B70" s="60"/>
      <c r="C70" s="61"/>
      <c r="D70" s="61"/>
    </row>
    <row r="71" spans="1:4" ht="15.75" customHeight="1" x14ac:dyDescent="0.3">
      <c r="A71" s="44"/>
      <c r="B71" s="60"/>
      <c r="C71" s="61"/>
      <c r="D71" s="61"/>
    </row>
    <row r="72" spans="1:4" ht="15.75" customHeight="1" x14ac:dyDescent="0.3">
      <c r="A72" s="44"/>
      <c r="B72" s="60"/>
      <c r="C72" s="61"/>
      <c r="D72" s="61"/>
    </row>
    <row r="73" spans="1:4" ht="15.75" customHeight="1" x14ac:dyDescent="0.3">
      <c r="A73" s="44"/>
      <c r="B73" s="60"/>
      <c r="C73" s="61"/>
      <c r="D73" s="61"/>
    </row>
    <row r="74" spans="1:4" ht="15.75" customHeight="1" x14ac:dyDescent="0.3">
      <c r="A74" s="44"/>
      <c r="B74" s="60"/>
      <c r="C74" s="61"/>
      <c r="D74" s="61"/>
    </row>
    <row r="75" spans="1:4" ht="15.75" customHeight="1" x14ac:dyDescent="0.3">
      <c r="A75" s="44"/>
      <c r="B75" s="60"/>
      <c r="C75" s="61"/>
      <c r="D75" s="61"/>
    </row>
    <row r="76" spans="1:4" ht="15.75" customHeight="1" x14ac:dyDescent="0.3">
      <c r="A76" s="44"/>
      <c r="B76" s="60"/>
      <c r="C76" s="61"/>
      <c r="D76" s="61"/>
    </row>
    <row r="77" spans="1:4" ht="15.75" customHeight="1" x14ac:dyDescent="0.3">
      <c r="A77" s="44"/>
      <c r="B77" s="60"/>
      <c r="C77" s="61"/>
      <c r="D77" s="61"/>
    </row>
    <row r="78" spans="1:4" ht="15.75" customHeight="1" x14ac:dyDescent="0.3">
      <c r="A78" s="44"/>
      <c r="B78" s="60"/>
      <c r="C78" s="61"/>
      <c r="D78" s="61"/>
    </row>
    <row r="79" spans="1:4" ht="15.75" customHeight="1" x14ac:dyDescent="0.3">
      <c r="A79" s="44"/>
      <c r="B79" s="60"/>
      <c r="C79" s="61"/>
      <c r="D79" s="61"/>
    </row>
    <row r="80" spans="1:4" ht="15.75" customHeight="1" x14ac:dyDescent="0.3">
      <c r="A80" s="44"/>
      <c r="B80" s="60"/>
      <c r="C80" s="61"/>
      <c r="D80" s="61"/>
    </row>
    <row r="81" spans="1:4" ht="15.75" customHeight="1" x14ac:dyDescent="0.3">
      <c r="A81" s="44"/>
      <c r="B81" s="60"/>
      <c r="C81" s="61"/>
      <c r="D81" s="61"/>
    </row>
    <row r="82" spans="1:4" ht="15.75" customHeight="1" x14ac:dyDescent="0.3">
      <c r="A82" s="44"/>
      <c r="B82" s="60"/>
      <c r="C82" s="61"/>
      <c r="D82" s="61"/>
    </row>
    <row r="83" spans="1:4" ht="15.75" customHeight="1" x14ac:dyDescent="0.3">
      <c r="A83" s="44"/>
      <c r="B83" s="60"/>
      <c r="C83" s="61"/>
      <c r="D83" s="61"/>
    </row>
    <row r="84" spans="1:4" ht="15.75" customHeight="1" x14ac:dyDescent="0.3">
      <c r="A84" s="44"/>
      <c r="B84" s="60"/>
      <c r="C84" s="61"/>
      <c r="D84" s="61"/>
    </row>
    <row r="85" spans="1:4" ht="15.75" customHeight="1" x14ac:dyDescent="0.3">
      <c r="A85" s="44"/>
      <c r="B85" s="60"/>
      <c r="C85" s="61"/>
      <c r="D85" s="61"/>
    </row>
    <row r="86" spans="1:4" ht="15.75" customHeight="1" x14ac:dyDescent="0.3">
      <c r="A86" s="44"/>
      <c r="B86" s="60"/>
      <c r="C86" s="61"/>
      <c r="D86" s="61"/>
    </row>
    <row r="87" spans="1:4" ht="15.75" customHeight="1" x14ac:dyDescent="0.3">
      <c r="A87" s="44"/>
      <c r="B87" s="60"/>
      <c r="C87" s="61"/>
      <c r="D87" s="61"/>
    </row>
    <row r="88" spans="1:4" ht="15.75" customHeight="1" x14ac:dyDescent="0.3">
      <c r="A88" s="44"/>
      <c r="B88" s="60"/>
      <c r="C88" s="61"/>
      <c r="D88" s="61"/>
    </row>
    <row r="89" spans="1:4" ht="15.75" customHeight="1" x14ac:dyDescent="0.3">
      <c r="A89" s="44"/>
      <c r="B89" s="60"/>
      <c r="C89" s="61"/>
      <c r="D89" s="61"/>
    </row>
    <row r="90" spans="1:4" ht="15.75" customHeight="1" x14ac:dyDescent="0.3">
      <c r="A90" s="44"/>
      <c r="B90" s="60"/>
      <c r="C90" s="61"/>
      <c r="D90" s="61"/>
    </row>
    <row r="91" spans="1:4" ht="15.75" customHeight="1" x14ac:dyDescent="0.3">
      <c r="A91" s="44"/>
      <c r="B91" s="60"/>
      <c r="C91" s="61"/>
      <c r="D91" s="61"/>
    </row>
    <row r="92" spans="1:4" ht="15.75" customHeight="1" x14ac:dyDescent="0.3">
      <c r="A92" s="44"/>
      <c r="B92" s="60"/>
      <c r="C92" s="61"/>
      <c r="D92" s="61"/>
    </row>
    <row r="93" spans="1:4" ht="15.75" customHeight="1" x14ac:dyDescent="0.3">
      <c r="A93" s="44"/>
      <c r="B93" s="60"/>
      <c r="C93" s="61"/>
      <c r="D93" s="61"/>
    </row>
    <row r="94" spans="1:4" ht="15.75" customHeight="1" x14ac:dyDescent="0.3">
      <c r="A94" s="44"/>
      <c r="B94" s="60"/>
      <c r="C94" s="61"/>
      <c r="D94" s="61"/>
    </row>
    <row r="95" spans="1:4" ht="15.75" customHeight="1" x14ac:dyDescent="0.3">
      <c r="A95" s="44"/>
      <c r="B95" s="60"/>
      <c r="C95" s="61"/>
      <c r="D95" s="61"/>
    </row>
    <row r="96" spans="1:4" ht="15.75" customHeight="1" x14ac:dyDescent="0.3">
      <c r="A96" s="44"/>
      <c r="B96" s="60"/>
      <c r="C96" s="61"/>
      <c r="D96" s="61"/>
    </row>
    <row r="97" spans="1:4" ht="15.75" customHeight="1" x14ac:dyDescent="0.3">
      <c r="A97" s="44"/>
      <c r="B97" s="60"/>
      <c r="C97" s="61"/>
      <c r="D97" s="61"/>
    </row>
    <row r="98" spans="1:4" ht="15.75" customHeight="1" x14ac:dyDescent="0.3">
      <c r="A98" s="44"/>
      <c r="B98" s="60"/>
      <c r="C98" s="61"/>
      <c r="D98" s="61"/>
    </row>
    <row r="99" spans="1:4" ht="15.75" customHeight="1" x14ac:dyDescent="0.3">
      <c r="A99" s="44"/>
      <c r="B99" s="60"/>
      <c r="C99" s="61"/>
      <c r="D99" s="61"/>
    </row>
    <row r="100" spans="1:4" ht="15.75" customHeight="1" x14ac:dyDescent="0.3">
      <c r="A100" s="44"/>
      <c r="B100" s="60"/>
      <c r="C100" s="61"/>
      <c r="D100" s="61"/>
    </row>
    <row r="101" spans="1:4" ht="15.75" customHeight="1" x14ac:dyDescent="0.3">
      <c r="A101" s="44"/>
      <c r="B101" s="60"/>
      <c r="C101" s="61"/>
      <c r="D101" s="61"/>
    </row>
    <row r="102" spans="1:4" ht="15.75" customHeight="1" x14ac:dyDescent="0.3">
      <c r="A102" s="44"/>
      <c r="B102" s="60"/>
      <c r="C102" s="61"/>
      <c r="D102" s="61"/>
    </row>
    <row r="103" spans="1:4" ht="15.75" customHeight="1" x14ac:dyDescent="0.3">
      <c r="A103" s="44"/>
      <c r="B103" s="60"/>
      <c r="C103" s="61"/>
      <c r="D103" s="61"/>
    </row>
    <row r="104" spans="1:4" ht="15.75" customHeight="1" x14ac:dyDescent="0.3">
      <c r="A104" s="44"/>
      <c r="B104" s="60"/>
      <c r="C104" s="61"/>
      <c r="D104" s="61"/>
    </row>
    <row r="105" spans="1:4" ht="15.75" customHeight="1" x14ac:dyDescent="0.3">
      <c r="A105" s="44"/>
      <c r="B105" s="60"/>
      <c r="C105" s="61"/>
      <c r="D105" s="61"/>
    </row>
    <row r="106" spans="1:4" ht="15.75" customHeight="1" x14ac:dyDescent="0.3">
      <c r="A106" s="44"/>
      <c r="B106" s="60"/>
      <c r="C106" s="61"/>
      <c r="D106" s="61"/>
    </row>
    <row r="107" spans="1:4" ht="15.75" customHeight="1" x14ac:dyDescent="0.3">
      <c r="A107" s="44"/>
      <c r="B107" s="60"/>
      <c r="C107" s="61"/>
      <c r="D107" s="61"/>
    </row>
    <row r="108" spans="1:4" ht="15.75" customHeight="1" x14ac:dyDescent="0.3">
      <c r="A108" s="44"/>
      <c r="B108" s="60"/>
      <c r="C108" s="61"/>
      <c r="D108" s="61"/>
    </row>
    <row r="109" spans="1:4" ht="15.75" customHeight="1" x14ac:dyDescent="0.3">
      <c r="A109" s="44"/>
      <c r="B109" s="60"/>
      <c r="C109" s="61"/>
      <c r="D109" s="61"/>
    </row>
    <row r="110" spans="1:4" ht="15.75" customHeight="1" x14ac:dyDescent="0.3">
      <c r="A110" s="44"/>
      <c r="B110" s="60"/>
      <c r="C110" s="61"/>
      <c r="D110" s="61"/>
    </row>
    <row r="111" spans="1:4" ht="15.75" customHeight="1" x14ac:dyDescent="0.3">
      <c r="A111" s="44"/>
      <c r="B111" s="60"/>
      <c r="C111" s="61"/>
      <c r="D111" s="61"/>
    </row>
    <row r="112" spans="1:4" ht="15.75" customHeight="1" x14ac:dyDescent="0.3">
      <c r="A112" s="44"/>
      <c r="B112" s="60"/>
      <c r="C112" s="61"/>
      <c r="D112" s="61"/>
    </row>
    <row r="113" spans="1:4" ht="15.75" customHeight="1" x14ac:dyDescent="0.3">
      <c r="A113" s="44"/>
      <c r="B113" s="60"/>
      <c r="C113" s="61"/>
      <c r="D113" s="61"/>
    </row>
    <row r="114" spans="1:4" ht="15.75" customHeight="1" x14ac:dyDescent="0.3">
      <c r="A114" s="44"/>
      <c r="B114" s="60"/>
      <c r="C114" s="61"/>
      <c r="D114" s="61"/>
    </row>
    <row r="115" spans="1:4" ht="15.75" customHeight="1" x14ac:dyDescent="0.3">
      <c r="A115" s="44"/>
      <c r="B115" s="60"/>
      <c r="C115" s="61"/>
      <c r="D115" s="61"/>
    </row>
    <row r="116" spans="1:4" ht="15.75" customHeight="1" x14ac:dyDescent="0.3">
      <c r="A116" s="44"/>
      <c r="B116" s="60"/>
      <c r="C116" s="61"/>
      <c r="D116" s="61"/>
    </row>
    <row r="117" spans="1:4" ht="15.75" customHeight="1" x14ac:dyDescent="0.3">
      <c r="A117" s="44"/>
      <c r="B117" s="60"/>
      <c r="C117" s="61"/>
      <c r="D117" s="61"/>
    </row>
    <row r="118" spans="1:4" ht="15.75" customHeight="1" x14ac:dyDescent="0.3">
      <c r="A118" s="44"/>
      <c r="B118" s="60"/>
      <c r="C118" s="61"/>
      <c r="D118" s="61"/>
    </row>
    <row r="119" spans="1:4" ht="15.75" customHeight="1" x14ac:dyDescent="0.3">
      <c r="A119" s="44"/>
      <c r="B119" s="60"/>
      <c r="C119" s="61"/>
      <c r="D119" s="61"/>
    </row>
    <row r="120" spans="1:4" ht="15.75" customHeight="1" x14ac:dyDescent="0.3">
      <c r="A120" s="44"/>
      <c r="B120" s="60"/>
      <c r="C120" s="61"/>
      <c r="D120" s="61"/>
    </row>
    <row r="121" spans="1:4" ht="15.75" customHeight="1" x14ac:dyDescent="0.3">
      <c r="A121" s="44"/>
      <c r="B121" s="60"/>
      <c r="C121" s="61"/>
      <c r="D121" s="61"/>
    </row>
    <row r="122" spans="1:4" ht="15.75" customHeight="1" x14ac:dyDescent="0.3">
      <c r="A122" s="44"/>
      <c r="B122" s="60"/>
      <c r="C122" s="61"/>
      <c r="D122" s="61"/>
    </row>
    <row r="123" spans="1:4" ht="15.75" customHeight="1" x14ac:dyDescent="0.3">
      <c r="A123" s="44"/>
      <c r="B123" s="60"/>
      <c r="C123" s="61"/>
      <c r="D123" s="61"/>
    </row>
    <row r="124" spans="1:4" ht="15.75" customHeight="1" x14ac:dyDescent="0.3">
      <c r="A124" s="44"/>
      <c r="B124" s="60"/>
      <c r="C124" s="61"/>
      <c r="D124" s="61"/>
    </row>
    <row r="125" spans="1:4" ht="15.75" customHeight="1" x14ac:dyDescent="0.3">
      <c r="A125" s="44"/>
      <c r="B125" s="60"/>
      <c r="C125" s="61"/>
      <c r="D125" s="61"/>
    </row>
    <row r="126" spans="1:4" ht="15.75" customHeight="1" x14ac:dyDescent="0.3">
      <c r="A126" s="44"/>
      <c r="B126" s="60"/>
      <c r="C126" s="61"/>
      <c r="D126" s="61"/>
    </row>
    <row r="127" spans="1:4" ht="15.75" customHeight="1" x14ac:dyDescent="0.3">
      <c r="A127" s="44"/>
      <c r="B127" s="60"/>
      <c r="C127" s="61"/>
      <c r="D127" s="61"/>
    </row>
    <row r="128" spans="1:4" ht="15.75" customHeight="1" x14ac:dyDescent="0.3">
      <c r="A128" s="44"/>
      <c r="B128" s="60"/>
      <c r="C128" s="61"/>
      <c r="D128" s="61"/>
    </row>
    <row r="129" spans="1:4" ht="15.75" customHeight="1" x14ac:dyDescent="0.3">
      <c r="A129" s="44"/>
      <c r="B129" s="60"/>
      <c r="C129" s="61"/>
      <c r="D129" s="61"/>
    </row>
    <row r="130" spans="1:4" ht="15.75" customHeight="1" x14ac:dyDescent="0.3">
      <c r="A130" s="44"/>
      <c r="B130" s="60"/>
      <c r="C130" s="61"/>
      <c r="D130" s="61"/>
    </row>
    <row r="131" spans="1:4" ht="15.75" customHeight="1" x14ac:dyDescent="0.3">
      <c r="A131" s="44"/>
      <c r="B131" s="60"/>
      <c r="C131" s="61"/>
      <c r="D131" s="61"/>
    </row>
    <row r="132" spans="1:4" ht="15.75" customHeight="1" x14ac:dyDescent="0.3">
      <c r="A132" s="44"/>
      <c r="B132" s="60"/>
      <c r="C132" s="61"/>
      <c r="D132" s="61"/>
    </row>
    <row r="133" spans="1:4" ht="15.75" customHeight="1" x14ac:dyDescent="0.3">
      <c r="A133" s="44"/>
      <c r="B133" s="60"/>
      <c r="C133" s="61"/>
      <c r="D133" s="61"/>
    </row>
    <row r="134" spans="1:4" ht="15.75" customHeight="1" x14ac:dyDescent="0.3">
      <c r="A134" s="44"/>
      <c r="B134" s="60"/>
      <c r="C134" s="61"/>
      <c r="D134" s="61"/>
    </row>
    <row r="135" spans="1:4" ht="15.75" customHeight="1" x14ac:dyDescent="0.3">
      <c r="A135" s="44"/>
      <c r="B135" s="60"/>
      <c r="C135" s="61"/>
      <c r="D135" s="61"/>
    </row>
    <row r="136" spans="1:4" ht="15.75" customHeight="1" x14ac:dyDescent="0.3">
      <c r="A136" s="44"/>
      <c r="B136" s="60"/>
      <c r="C136" s="61"/>
      <c r="D136" s="61"/>
    </row>
    <row r="137" spans="1:4" ht="15.75" customHeight="1" x14ac:dyDescent="0.3">
      <c r="A137" s="44"/>
      <c r="B137" s="60"/>
      <c r="C137" s="61"/>
      <c r="D137" s="61"/>
    </row>
    <row r="138" spans="1:4" ht="15.75" customHeight="1" x14ac:dyDescent="0.3">
      <c r="A138" s="44"/>
      <c r="B138" s="60"/>
      <c r="C138" s="61"/>
      <c r="D138" s="61"/>
    </row>
    <row r="139" spans="1:4" ht="15.75" customHeight="1" x14ac:dyDescent="0.3">
      <c r="A139" s="44"/>
      <c r="B139" s="60"/>
      <c r="C139" s="61"/>
      <c r="D139" s="61"/>
    </row>
    <row r="140" spans="1:4" ht="15.75" customHeight="1" x14ac:dyDescent="0.3">
      <c r="A140" s="44"/>
      <c r="B140" s="60"/>
      <c r="C140" s="61"/>
      <c r="D140" s="61"/>
    </row>
    <row r="141" spans="1:4" ht="15.75" customHeight="1" x14ac:dyDescent="0.3">
      <c r="A141" s="44"/>
      <c r="B141" s="60"/>
      <c r="C141" s="61"/>
      <c r="D141" s="61"/>
    </row>
    <row r="142" spans="1:4" ht="15.75" customHeight="1" x14ac:dyDescent="0.3">
      <c r="A142" s="44"/>
      <c r="B142" s="60"/>
      <c r="C142" s="61"/>
      <c r="D142" s="61"/>
    </row>
    <row r="143" spans="1:4" ht="15.75" customHeight="1" x14ac:dyDescent="0.3">
      <c r="A143" s="44"/>
      <c r="B143" s="60"/>
      <c r="C143" s="61"/>
      <c r="D143" s="61"/>
    </row>
    <row r="144" spans="1:4" ht="15.75" customHeight="1" x14ac:dyDescent="0.3">
      <c r="A144" s="44"/>
      <c r="B144" s="60"/>
      <c r="C144" s="61"/>
      <c r="D144" s="61"/>
    </row>
    <row r="145" spans="1:4" ht="15.75" customHeight="1" x14ac:dyDescent="0.3">
      <c r="A145" s="44"/>
      <c r="B145" s="60"/>
      <c r="C145" s="61"/>
      <c r="D145" s="61"/>
    </row>
    <row r="146" spans="1:4" ht="15.75" customHeight="1" x14ac:dyDescent="0.3">
      <c r="A146" s="44"/>
      <c r="B146" s="60"/>
      <c r="C146" s="61"/>
      <c r="D146" s="61"/>
    </row>
    <row r="147" spans="1:4" ht="15.75" customHeight="1" x14ac:dyDescent="0.3">
      <c r="A147" s="44"/>
      <c r="B147" s="60"/>
      <c r="C147" s="61"/>
      <c r="D147" s="61"/>
    </row>
    <row r="148" spans="1:4" ht="15.75" customHeight="1" x14ac:dyDescent="0.3">
      <c r="A148" s="44"/>
      <c r="B148" s="60"/>
      <c r="C148" s="61"/>
      <c r="D148" s="61"/>
    </row>
    <row r="149" spans="1:4" ht="15.75" customHeight="1" x14ac:dyDescent="0.3">
      <c r="A149" s="44"/>
      <c r="B149" s="60"/>
      <c r="C149" s="61"/>
      <c r="D149" s="61"/>
    </row>
    <row r="150" spans="1:4" ht="15.75" customHeight="1" x14ac:dyDescent="0.3">
      <c r="A150" s="44"/>
      <c r="B150" s="60"/>
      <c r="C150" s="61"/>
      <c r="D150" s="61"/>
    </row>
    <row r="151" spans="1:4" ht="15.75" customHeight="1" x14ac:dyDescent="0.3">
      <c r="A151" s="44"/>
      <c r="B151" s="60"/>
      <c r="C151" s="61"/>
      <c r="D151" s="61"/>
    </row>
    <row r="152" spans="1:4" ht="15.75" customHeight="1" x14ac:dyDescent="0.3">
      <c r="A152" s="44"/>
      <c r="B152" s="60"/>
      <c r="C152" s="61"/>
      <c r="D152" s="61"/>
    </row>
    <row r="153" spans="1:4" ht="15.75" customHeight="1" x14ac:dyDescent="0.3">
      <c r="A153" s="44"/>
      <c r="B153" s="60"/>
      <c r="C153" s="61"/>
      <c r="D153" s="61"/>
    </row>
    <row r="154" spans="1:4" ht="15.75" customHeight="1" x14ac:dyDescent="0.3">
      <c r="A154" s="44"/>
      <c r="B154" s="60"/>
      <c r="C154" s="61"/>
      <c r="D154" s="61"/>
    </row>
    <row r="155" spans="1:4" ht="15.75" customHeight="1" x14ac:dyDescent="0.3">
      <c r="A155" s="44"/>
      <c r="B155" s="60"/>
      <c r="C155" s="61"/>
      <c r="D155" s="61"/>
    </row>
    <row r="156" spans="1:4" ht="15.75" customHeight="1" x14ac:dyDescent="0.3">
      <c r="A156" s="44"/>
      <c r="B156" s="60"/>
      <c r="C156" s="61"/>
      <c r="D156" s="61"/>
    </row>
    <row r="157" spans="1:4" ht="15.75" customHeight="1" x14ac:dyDescent="0.3">
      <c r="A157" s="44"/>
      <c r="B157" s="60"/>
      <c r="C157" s="61"/>
      <c r="D157" s="61"/>
    </row>
    <row r="158" spans="1:4" ht="15.75" customHeight="1" x14ac:dyDescent="0.3">
      <c r="A158" s="44"/>
      <c r="B158" s="60"/>
      <c r="C158" s="61"/>
      <c r="D158" s="61"/>
    </row>
    <row r="159" spans="1:4" ht="15.75" customHeight="1" x14ac:dyDescent="0.3">
      <c r="A159" s="44"/>
      <c r="B159" s="60"/>
      <c r="C159" s="61"/>
      <c r="D159" s="61"/>
    </row>
    <row r="160" spans="1:4" ht="15.75" customHeight="1" x14ac:dyDescent="0.3">
      <c r="A160" s="44"/>
      <c r="B160" s="60"/>
      <c r="C160" s="61"/>
      <c r="D160" s="61"/>
    </row>
    <row r="161" spans="1:4" ht="15.75" customHeight="1" x14ac:dyDescent="0.3">
      <c r="A161" s="44"/>
      <c r="B161" s="60"/>
      <c r="C161" s="61"/>
      <c r="D161" s="61"/>
    </row>
    <row r="162" spans="1:4" ht="15.75" customHeight="1" x14ac:dyDescent="0.3">
      <c r="A162" s="44"/>
      <c r="B162" s="60"/>
      <c r="C162" s="61"/>
      <c r="D162" s="61"/>
    </row>
    <row r="163" spans="1:4" ht="15.75" customHeight="1" x14ac:dyDescent="0.3">
      <c r="A163" s="44"/>
      <c r="B163" s="60"/>
      <c r="C163" s="61"/>
      <c r="D163" s="61"/>
    </row>
    <row r="164" spans="1:4" ht="15.75" customHeight="1" x14ac:dyDescent="0.3">
      <c r="A164" s="44"/>
      <c r="B164" s="60"/>
      <c r="C164" s="61"/>
      <c r="D164" s="61"/>
    </row>
    <row r="165" spans="1:4" ht="15.75" customHeight="1" x14ac:dyDescent="0.3">
      <c r="A165" s="44"/>
      <c r="B165" s="60"/>
      <c r="C165" s="61"/>
      <c r="D165" s="61"/>
    </row>
    <row r="166" spans="1:4" ht="15.75" customHeight="1" x14ac:dyDescent="0.3">
      <c r="A166" s="44"/>
      <c r="B166" s="60"/>
      <c r="C166" s="61"/>
      <c r="D166" s="61"/>
    </row>
    <row r="167" spans="1:4" ht="15.75" customHeight="1" x14ac:dyDescent="0.3">
      <c r="A167" s="44"/>
      <c r="B167" s="60"/>
      <c r="C167" s="61"/>
      <c r="D167" s="61"/>
    </row>
    <row r="168" spans="1:4" ht="15.75" customHeight="1" x14ac:dyDescent="0.3">
      <c r="A168" s="44"/>
      <c r="B168" s="60"/>
      <c r="C168" s="61"/>
      <c r="D168" s="61"/>
    </row>
    <row r="169" spans="1:4" ht="15.75" customHeight="1" x14ac:dyDescent="0.3">
      <c r="A169" s="44"/>
      <c r="B169" s="60"/>
      <c r="C169" s="61"/>
      <c r="D169" s="61"/>
    </row>
    <row r="170" spans="1:4" ht="15.75" customHeight="1" x14ac:dyDescent="0.3">
      <c r="A170" s="44"/>
      <c r="B170" s="60"/>
      <c r="C170" s="61"/>
      <c r="D170" s="61"/>
    </row>
    <row r="171" spans="1:4" ht="15.75" customHeight="1" x14ac:dyDescent="0.3">
      <c r="A171" s="44"/>
      <c r="B171" s="60"/>
      <c r="C171" s="61"/>
      <c r="D171" s="61"/>
    </row>
    <row r="172" spans="1:4" ht="15.75" customHeight="1" x14ac:dyDescent="0.3">
      <c r="A172" s="44"/>
      <c r="B172" s="60"/>
      <c r="C172" s="61"/>
      <c r="D172" s="61"/>
    </row>
    <row r="173" spans="1:4" ht="15.75" customHeight="1" x14ac:dyDescent="0.3">
      <c r="A173" s="44"/>
      <c r="B173" s="60"/>
      <c r="C173" s="61"/>
      <c r="D173" s="61"/>
    </row>
    <row r="174" spans="1:4" ht="15.75" customHeight="1" x14ac:dyDescent="0.3">
      <c r="A174" s="44"/>
      <c r="B174" s="60"/>
      <c r="C174" s="61"/>
      <c r="D174" s="61"/>
    </row>
    <row r="175" spans="1:4" ht="15.75" customHeight="1" x14ac:dyDescent="0.3">
      <c r="A175" s="44"/>
      <c r="B175" s="60"/>
      <c r="C175" s="61"/>
      <c r="D175" s="61"/>
    </row>
    <row r="176" spans="1:4" ht="15.75" customHeight="1" x14ac:dyDescent="0.3">
      <c r="A176" s="44"/>
      <c r="B176" s="60"/>
      <c r="C176" s="61"/>
      <c r="D176" s="61"/>
    </row>
    <row r="177" spans="1:4" ht="15.75" customHeight="1" x14ac:dyDescent="0.3">
      <c r="A177" s="44"/>
      <c r="B177" s="60"/>
      <c r="C177" s="61"/>
      <c r="D177" s="61"/>
    </row>
    <row r="178" spans="1:4" ht="15.75" customHeight="1" x14ac:dyDescent="0.3">
      <c r="A178" s="44"/>
      <c r="B178" s="60"/>
      <c r="C178" s="61"/>
      <c r="D178" s="61"/>
    </row>
    <row r="179" spans="1:4" ht="15.75" customHeight="1" x14ac:dyDescent="0.3">
      <c r="A179" s="44"/>
      <c r="B179" s="60"/>
      <c r="C179" s="61"/>
      <c r="D179" s="61"/>
    </row>
    <row r="180" spans="1:4" ht="15.75" customHeight="1" x14ac:dyDescent="0.3">
      <c r="A180" s="44"/>
      <c r="B180" s="60"/>
      <c r="C180" s="61"/>
      <c r="D180" s="61"/>
    </row>
    <row r="181" spans="1:4" ht="15.75" customHeight="1" x14ac:dyDescent="0.3">
      <c r="A181" s="44"/>
      <c r="B181" s="60"/>
      <c r="C181" s="61"/>
      <c r="D181" s="61"/>
    </row>
    <row r="182" spans="1:4" ht="15.75" customHeight="1" x14ac:dyDescent="0.3">
      <c r="A182" s="44"/>
      <c r="B182" s="60"/>
      <c r="C182" s="61"/>
      <c r="D182" s="61"/>
    </row>
    <row r="183" spans="1:4" ht="15.75" customHeight="1" x14ac:dyDescent="0.3">
      <c r="A183" s="44"/>
      <c r="B183" s="60"/>
      <c r="C183" s="61"/>
      <c r="D183" s="61"/>
    </row>
    <row r="184" spans="1:4" ht="15.75" customHeight="1" x14ac:dyDescent="0.3">
      <c r="A184" s="44"/>
      <c r="B184" s="60"/>
      <c r="C184" s="61"/>
      <c r="D184" s="61"/>
    </row>
    <row r="185" spans="1:4" ht="15.75" customHeight="1" x14ac:dyDescent="0.3">
      <c r="A185" s="44"/>
      <c r="B185" s="60"/>
      <c r="C185" s="61"/>
      <c r="D185" s="61"/>
    </row>
    <row r="186" spans="1:4" ht="15.75" customHeight="1" x14ac:dyDescent="0.3">
      <c r="A186" s="44"/>
      <c r="B186" s="60"/>
      <c r="C186" s="61"/>
      <c r="D186" s="61"/>
    </row>
    <row r="187" spans="1:4" ht="15.75" customHeight="1" x14ac:dyDescent="0.3">
      <c r="A187" s="44"/>
      <c r="B187" s="60"/>
      <c r="C187" s="61"/>
      <c r="D187" s="61"/>
    </row>
    <row r="188" spans="1:4" ht="15.75" customHeight="1" x14ac:dyDescent="0.3">
      <c r="A188" s="44"/>
      <c r="B188" s="60"/>
      <c r="C188" s="61"/>
      <c r="D188" s="61"/>
    </row>
    <row r="189" spans="1:4" ht="15.75" customHeight="1" x14ac:dyDescent="0.3">
      <c r="A189" s="44"/>
      <c r="B189" s="60"/>
      <c r="C189" s="61"/>
      <c r="D189" s="61"/>
    </row>
    <row r="190" spans="1:4" ht="15.75" customHeight="1" x14ac:dyDescent="0.3">
      <c r="A190" s="44"/>
      <c r="B190" s="60"/>
      <c r="C190" s="61"/>
      <c r="D190" s="61"/>
    </row>
    <row r="191" spans="1:4" ht="15.75" customHeight="1" x14ac:dyDescent="0.3">
      <c r="A191" s="44"/>
      <c r="B191" s="60"/>
      <c r="C191" s="61"/>
      <c r="D191" s="61"/>
    </row>
    <row r="192" spans="1:4" ht="15.75" customHeight="1" x14ac:dyDescent="0.3">
      <c r="A192" s="44"/>
      <c r="B192" s="60"/>
      <c r="C192" s="61"/>
      <c r="D192" s="61"/>
    </row>
    <row r="193" spans="1:8" ht="15.75" customHeight="1" x14ac:dyDescent="0.3">
      <c r="A193" s="44"/>
      <c r="B193" s="60"/>
      <c r="C193" s="61"/>
      <c r="D193" s="61"/>
    </row>
    <row r="194" spans="1:8" ht="15.75" customHeight="1" x14ac:dyDescent="0.3">
      <c r="A194" s="44"/>
      <c r="B194" s="60"/>
      <c r="C194" s="61"/>
      <c r="D194" s="61"/>
    </row>
    <row r="195" spans="1:8" ht="15.75" customHeight="1" x14ac:dyDescent="0.3">
      <c r="A195" s="44"/>
      <c r="B195" s="60"/>
      <c r="C195" s="61"/>
      <c r="D195" s="61"/>
    </row>
    <row r="196" spans="1:8" ht="15.75" customHeight="1" x14ac:dyDescent="0.3">
      <c r="A196" s="44"/>
      <c r="B196" s="60"/>
      <c r="C196" s="61"/>
      <c r="D196" s="61"/>
    </row>
    <row r="197" spans="1:8" ht="15.75" customHeight="1" x14ac:dyDescent="0.3">
      <c r="A197" s="44"/>
      <c r="B197" s="60"/>
      <c r="C197" s="61"/>
      <c r="D197" s="61"/>
    </row>
    <row r="198" spans="1:8" ht="15.75" customHeight="1" x14ac:dyDescent="0.3">
      <c r="A198" s="44"/>
      <c r="B198" s="60"/>
      <c r="C198" s="61"/>
      <c r="D198" s="61"/>
    </row>
    <row r="199" spans="1:8" ht="15.75" customHeight="1" x14ac:dyDescent="0.3">
      <c r="A199" s="44"/>
      <c r="B199" s="60"/>
      <c r="C199" s="61"/>
      <c r="D199" s="61"/>
    </row>
    <row r="200" spans="1:8" ht="15.75" customHeight="1" x14ac:dyDescent="0.3">
      <c r="A200" s="29"/>
      <c r="B200" s="62" t="s">
        <v>192</v>
      </c>
      <c r="C200" s="62" t="s">
        <v>193</v>
      </c>
      <c r="D200" s="63" t="s">
        <v>192</v>
      </c>
      <c r="E200" s="63" t="s">
        <v>193</v>
      </c>
    </row>
    <row r="201" spans="1:8" ht="15.75" customHeight="1" x14ac:dyDescent="0.4">
      <c r="A201" s="29"/>
      <c r="B201" s="64" t="s">
        <v>194</v>
      </c>
      <c r="C201" s="64" t="s">
        <v>195</v>
      </c>
      <c r="D201" s="63" t="s">
        <v>194</v>
      </c>
      <c r="F201" s="63" t="str">
        <f t="shared" ref="F201:F212" si="0">IF(NOT(ISBLANK(D201)),D201,IF(NOT(ISBLANK(E201)),"     "&amp;E201,FALSE))</f>
        <v>Afectación Económica o presupuestal</v>
      </c>
      <c r="G201" s="63" t="s">
        <v>194</v>
      </c>
      <c r="H201" s="63" t="str">
        <f ca="1">IF(NOT(ISERROR(MATCH(G201,ANCHORARRAY(B212),0))),F214&amp;"Por favor no seleccionar los criterios de impacto",G201)</f>
        <v>Afectación Económica o presupuestal</v>
      </c>
    </row>
    <row r="202" spans="1:8" ht="15.75" customHeight="1" x14ac:dyDescent="0.4">
      <c r="A202" s="29"/>
      <c r="B202" s="64" t="s">
        <v>194</v>
      </c>
      <c r="C202" s="64" t="s">
        <v>196</v>
      </c>
      <c r="E202" s="63" t="s">
        <v>195</v>
      </c>
      <c r="F202" s="63" t="str">
        <f t="shared" si="0"/>
        <v xml:space="preserve">     Afectación menor a 10 SMLMV .</v>
      </c>
    </row>
    <row r="203" spans="1:8" ht="15.75" customHeight="1" x14ac:dyDescent="0.4">
      <c r="A203" s="29"/>
      <c r="B203" s="64" t="s">
        <v>194</v>
      </c>
      <c r="C203" s="64" t="s">
        <v>197</v>
      </c>
      <c r="E203" s="63" t="s">
        <v>196</v>
      </c>
      <c r="F203" s="63" t="str">
        <f t="shared" si="0"/>
        <v xml:space="preserve">     Entre 10 y 50 SMLMV </v>
      </c>
    </row>
    <row r="204" spans="1:8" ht="15.75" customHeight="1" x14ac:dyDescent="0.4">
      <c r="A204" s="29"/>
      <c r="B204" s="64" t="s">
        <v>194</v>
      </c>
      <c r="C204" s="64" t="s">
        <v>198</v>
      </c>
      <c r="E204" s="63" t="s">
        <v>197</v>
      </c>
      <c r="F204" s="63" t="str">
        <f t="shared" si="0"/>
        <v xml:space="preserve">     Entre 50 y 100 SMLMV </v>
      </c>
    </row>
    <row r="205" spans="1:8" ht="15.75" customHeight="1" x14ac:dyDescent="0.4">
      <c r="A205" s="29"/>
      <c r="B205" s="64" t="s">
        <v>194</v>
      </c>
      <c r="C205" s="64" t="s">
        <v>199</v>
      </c>
      <c r="E205" s="63" t="s">
        <v>198</v>
      </c>
      <c r="F205" s="63" t="str">
        <f t="shared" si="0"/>
        <v xml:space="preserve">     Entre 100 y 500 SMLMV </v>
      </c>
    </row>
    <row r="206" spans="1:8" ht="15.75" customHeight="1" x14ac:dyDescent="0.4">
      <c r="A206" s="29"/>
      <c r="B206" s="64" t="s">
        <v>57</v>
      </c>
      <c r="C206" s="64" t="s">
        <v>200</v>
      </c>
      <c r="E206" s="63" t="s">
        <v>199</v>
      </c>
      <c r="F206" s="63" t="str">
        <f t="shared" si="0"/>
        <v xml:space="preserve">     Mayor a 500 SMLMV </v>
      </c>
    </row>
    <row r="207" spans="1:8" ht="15.75" customHeight="1" x14ac:dyDescent="0.4">
      <c r="A207" s="29"/>
      <c r="B207" s="64" t="s">
        <v>57</v>
      </c>
      <c r="C207" s="64" t="s">
        <v>201</v>
      </c>
      <c r="D207" s="63" t="s">
        <v>57</v>
      </c>
      <c r="F207" s="63" t="str">
        <f t="shared" si="0"/>
        <v>Pérdida Reputacional</v>
      </c>
    </row>
    <row r="208" spans="1:8" ht="15.75" customHeight="1" x14ac:dyDescent="0.4">
      <c r="A208" s="29"/>
      <c r="B208" s="64" t="s">
        <v>57</v>
      </c>
      <c r="C208" s="64" t="s">
        <v>202</v>
      </c>
      <c r="E208" s="63" t="s">
        <v>200</v>
      </c>
      <c r="F208" s="63" t="str">
        <f t="shared" si="0"/>
        <v xml:space="preserve">     El riesgo afecta la imagen de alguna área de la organización</v>
      </c>
    </row>
    <row r="209" spans="1:6" ht="15.75" customHeight="1" x14ac:dyDescent="0.4">
      <c r="A209" s="29"/>
      <c r="B209" s="64" t="s">
        <v>57</v>
      </c>
      <c r="C209" s="64" t="s">
        <v>203</v>
      </c>
      <c r="E209" s="63" t="s">
        <v>201</v>
      </c>
      <c r="F209" s="63" t="str">
        <f t="shared" si="0"/>
        <v xml:space="preserve">     El riesgo afecta la imagen de la entidad internamente, de conocimiento general, nivel interno, de junta dircetiva y accionistas y/o de provedores</v>
      </c>
    </row>
    <row r="210" spans="1:6" ht="15.75" customHeight="1" x14ac:dyDescent="0.4">
      <c r="A210" s="29"/>
      <c r="B210" s="64" t="s">
        <v>57</v>
      </c>
      <c r="C210" s="64" t="s">
        <v>204</v>
      </c>
      <c r="E210" s="63" t="s">
        <v>202</v>
      </c>
      <c r="F210" s="63" t="str">
        <f t="shared" si="0"/>
        <v xml:space="preserve">     El riesgo afecta la imagen de la entidad con algunos usuarios de relevancia frente al logro de los objetivos</v>
      </c>
    </row>
    <row r="211" spans="1:6" ht="15.75" customHeight="1" x14ac:dyDescent="0.3">
      <c r="A211" s="29"/>
      <c r="B211" s="65"/>
      <c r="C211" s="65"/>
      <c r="E211" s="63" t="s">
        <v>203</v>
      </c>
      <c r="F211" s="63" t="str">
        <f t="shared" si="0"/>
        <v xml:space="preserve">     El riesgo afecta la imagen de de la entidad con efecto publicitario sostenido a nivel de sector administrativo, nivel departamental o municipal</v>
      </c>
    </row>
    <row r="212" spans="1:6" ht="15.75" customHeight="1" x14ac:dyDescent="0.3">
      <c r="A212" s="29"/>
      <c r="B212" s="65" t="str">
        <f ca="1">IFERROR(__xludf.DUMMYFUNCTION("ARRAY_CONSTRAIN(ARRAYFORMULA(UNIQUE('ANEXO 2 Tabla Impacto'!$B$200:$B$210)), 3, 1)"),"Criterios")</f>
        <v>Criterios</v>
      </c>
      <c r="C212" s="65"/>
      <c r="E212" s="63" t="s">
        <v>204</v>
      </c>
      <c r="F212" s="63" t="str">
        <f t="shared" si="0"/>
        <v xml:space="preserve">     El riesgo afecta la imagen de la entidad a nivel nacional, con efecto publicitarios sostenible a nivel país</v>
      </c>
    </row>
    <row r="213" spans="1:6" ht="15.75" customHeight="1" x14ac:dyDescent="0.3">
      <c r="A213" s="29"/>
      <c r="B213" s="65" t="str">
        <f ca="1">IFERROR(__xludf.DUMMYFUNCTION("""COMPUTED_VALUE"""),"Afectación Económica o presupuestal")</f>
        <v>Afectación Económica o presupuestal</v>
      </c>
      <c r="C213" s="65"/>
    </row>
    <row r="214" spans="1:6" ht="15.75" customHeight="1" x14ac:dyDescent="0.3">
      <c r="B214" s="65" t="str">
        <f ca="1">IFERROR(__xludf.DUMMYFUNCTION("""COMPUTED_VALUE"""),"Pérdida Reputacional")</f>
        <v>Pérdida Reputacional</v>
      </c>
      <c r="C214" s="65"/>
      <c r="F214" s="66" t="s">
        <v>205</v>
      </c>
    </row>
    <row r="215" spans="1:6" ht="15.75" customHeight="1" x14ac:dyDescent="0.3">
      <c r="B215" s="67"/>
      <c r="C215" s="67"/>
      <c r="F215" s="66" t="s">
        <v>206</v>
      </c>
    </row>
    <row r="216" spans="1:6" ht="15.75" customHeight="1" x14ac:dyDescent="0.3">
      <c r="B216" s="67"/>
      <c r="C216" s="67"/>
    </row>
    <row r="217" spans="1:6" ht="15.75" customHeight="1" x14ac:dyDescent="0.3">
      <c r="B217" s="67"/>
      <c r="C217" s="67"/>
    </row>
    <row r="218" spans="1:6" ht="15.75" customHeight="1" x14ac:dyDescent="0.3">
      <c r="B218" s="67"/>
      <c r="C218" s="67"/>
      <c r="D218" s="67"/>
    </row>
    <row r="219" spans="1:6" ht="15.75" customHeight="1" x14ac:dyDescent="0.3">
      <c r="B219" s="67"/>
      <c r="C219" s="67"/>
      <c r="D219" s="67"/>
    </row>
    <row r="220" spans="1:6" ht="15.75" customHeight="1" x14ac:dyDescent="0.3">
      <c r="B220" s="67"/>
      <c r="C220" s="67"/>
      <c r="D220" s="67"/>
    </row>
    <row r="221" spans="1:6" ht="15.75" customHeight="1" x14ac:dyDescent="0.3">
      <c r="B221" s="67"/>
      <c r="C221" s="67"/>
      <c r="D221" s="67"/>
    </row>
    <row r="222" spans="1:6" ht="15.75" customHeight="1" x14ac:dyDescent="0.3">
      <c r="B222" s="67"/>
      <c r="C222" s="67"/>
      <c r="D222" s="67"/>
    </row>
    <row r="223" spans="1:6" ht="15.75" customHeight="1" x14ac:dyDescent="0.3">
      <c r="B223" s="67"/>
      <c r="C223" s="67"/>
      <c r="D223" s="67"/>
    </row>
    <row r="224" spans="1: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dataValidations count="1">
    <dataValidation type="list" allowBlank="1" showErrorMessage="1" sqref="G201">
      <formula1>$F$201:$F$212</formula1>
    </dataValidation>
  </dataValidations>
  <pageMargins left="0.7" right="0.7" top="0.75" bottom="0.75" header="0" footer="0"/>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workbookViewId="0"/>
  </sheetViews>
  <sheetFormatPr baseColWidth="10" defaultColWidth="14.44140625" defaultRowHeight="15" customHeight="1" x14ac:dyDescent="0.3"/>
  <cols>
    <col min="1" max="1" width="11.44140625" customWidth="1"/>
    <col min="2" max="9" width="10.5546875" customWidth="1"/>
    <col min="10" max="27" width="5.5546875" customWidth="1"/>
    <col min="28" max="34" width="10.5546875" customWidth="1"/>
  </cols>
  <sheetData>
    <row r="1" spans="1:34" ht="14.4" x14ac:dyDescent="0.3">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row>
    <row r="2" spans="1:34" ht="14.4" x14ac:dyDescent="0.3">
      <c r="A2" s="29"/>
      <c r="B2" s="336" t="s">
        <v>207</v>
      </c>
      <c r="C2" s="305"/>
      <c r="D2" s="305"/>
      <c r="E2" s="305"/>
      <c r="F2" s="305"/>
      <c r="G2" s="305"/>
      <c r="H2" s="305"/>
      <c r="I2" s="305"/>
      <c r="J2" s="337"/>
      <c r="K2" s="338"/>
      <c r="L2" s="338"/>
      <c r="M2" s="338"/>
      <c r="N2" s="338"/>
      <c r="O2" s="338"/>
      <c r="P2" s="338"/>
      <c r="Q2" s="338"/>
      <c r="R2" s="338"/>
      <c r="S2" s="338"/>
      <c r="T2" s="338"/>
      <c r="U2" s="338"/>
      <c r="V2" s="338"/>
      <c r="W2" s="338"/>
      <c r="X2" s="338"/>
      <c r="Y2" s="338"/>
      <c r="Z2" s="338"/>
      <c r="AA2" s="317"/>
      <c r="AB2" s="29"/>
      <c r="AC2" s="29"/>
      <c r="AD2" s="29"/>
      <c r="AE2" s="29"/>
      <c r="AF2" s="29"/>
      <c r="AG2" s="29"/>
      <c r="AH2" s="29"/>
    </row>
    <row r="3" spans="1:34" ht="14.4" x14ac:dyDescent="0.3">
      <c r="A3" s="29"/>
      <c r="B3" s="305"/>
      <c r="C3" s="305"/>
      <c r="D3" s="305"/>
      <c r="E3" s="305"/>
      <c r="F3" s="305"/>
      <c r="G3" s="305"/>
      <c r="H3" s="305"/>
      <c r="I3" s="305"/>
      <c r="J3" s="339"/>
      <c r="K3" s="305"/>
      <c r="L3" s="305"/>
      <c r="M3" s="305"/>
      <c r="N3" s="305"/>
      <c r="O3" s="305"/>
      <c r="P3" s="305"/>
      <c r="Q3" s="305"/>
      <c r="R3" s="305"/>
      <c r="S3" s="305"/>
      <c r="T3" s="305"/>
      <c r="U3" s="305"/>
      <c r="V3" s="305"/>
      <c r="W3" s="305"/>
      <c r="X3" s="305"/>
      <c r="Y3" s="305"/>
      <c r="Z3" s="305"/>
      <c r="AA3" s="340"/>
      <c r="AB3" s="29"/>
      <c r="AC3" s="29"/>
      <c r="AD3" s="29"/>
      <c r="AE3" s="29"/>
      <c r="AF3" s="29"/>
      <c r="AG3" s="29"/>
      <c r="AH3" s="29"/>
    </row>
    <row r="4" spans="1:34" ht="14.4" x14ac:dyDescent="0.3">
      <c r="A4" s="29"/>
      <c r="B4" s="305"/>
      <c r="C4" s="305"/>
      <c r="D4" s="305"/>
      <c r="E4" s="305"/>
      <c r="F4" s="305"/>
      <c r="G4" s="305"/>
      <c r="H4" s="305"/>
      <c r="I4" s="305"/>
      <c r="J4" s="309"/>
      <c r="K4" s="341"/>
      <c r="L4" s="341"/>
      <c r="M4" s="341"/>
      <c r="N4" s="341"/>
      <c r="O4" s="341"/>
      <c r="P4" s="341"/>
      <c r="Q4" s="341"/>
      <c r="R4" s="341"/>
      <c r="S4" s="341"/>
      <c r="T4" s="341"/>
      <c r="U4" s="341"/>
      <c r="V4" s="341"/>
      <c r="W4" s="341"/>
      <c r="X4" s="341"/>
      <c r="Y4" s="341"/>
      <c r="Z4" s="341"/>
      <c r="AA4" s="314"/>
      <c r="AB4" s="29"/>
      <c r="AC4" s="29"/>
      <c r="AD4" s="29"/>
      <c r="AE4" s="29"/>
      <c r="AF4" s="29"/>
      <c r="AG4" s="29"/>
      <c r="AH4" s="29"/>
    </row>
    <row r="5" spans="1:34" ht="14.4" x14ac:dyDescent="0.3">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ht="15" customHeight="1" x14ac:dyDescent="0.3">
      <c r="A6" s="29"/>
      <c r="B6" s="342" t="s">
        <v>155</v>
      </c>
      <c r="C6" s="338"/>
      <c r="D6" s="318"/>
      <c r="E6" s="327" t="s">
        <v>208</v>
      </c>
      <c r="F6" s="328"/>
      <c r="G6" s="328"/>
      <c r="H6" s="328"/>
      <c r="I6" s="308"/>
      <c r="J6" s="334" t="s">
        <v>209</v>
      </c>
      <c r="K6" s="312"/>
      <c r="L6" s="307" t="s">
        <v>209</v>
      </c>
      <c r="M6" s="312"/>
      <c r="N6" s="307" t="s">
        <v>209</v>
      </c>
      <c r="O6" s="308"/>
      <c r="P6" s="334" t="s">
        <v>209</v>
      </c>
      <c r="Q6" s="312"/>
      <c r="R6" s="307" t="s">
        <v>209</v>
      </c>
      <c r="S6" s="312"/>
      <c r="T6" s="307" t="s">
        <v>209</v>
      </c>
      <c r="U6" s="308"/>
      <c r="V6" s="311" t="s">
        <v>209</v>
      </c>
      <c r="W6" s="312"/>
      <c r="X6" s="315" t="s">
        <v>209</v>
      </c>
      <c r="Y6" s="312"/>
      <c r="Z6" s="315" t="s">
        <v>209</v>
      </c>
      <c r="AA6" s="308"/>
      <c r="AC6" s="343" t="s">
        <v>210</v>
      </c>
      <c r="AD6" s="344"/>
      <c r="AE6" s="344"/>
      <c r="AF6" s="344"/>
      <c r="AG6" s="344"/>
      <c r="AH6" s="345"/>
    </row>
    <row r="7" spans="1:34" ht="15" customHeight="1" x14ac:dyDescent="0.3">
      <c r="A7" s="29"/>
      <c r="B7" s="339"/>
      <c r="C7" s="305"/>
      <c r="D7" s="335"/>
      <c r="E7" s="329"/>
      <c r="F7" s="305"/>
      <c r="G7" s="305"/>
      <c r="H7" s="305"/>
      <c r="I7" s="335"/>
      <c r="J7" s="313"/>
      <c r="K7" s="314"/>
      <c r="L7" s="309"/>
      <c r="M7" s="314"/>
      <c r="N7" s="309"/>
      <c r="O7" s="310"/>
      <c r="P7" s="313"/>
      <c r="Q7" s="314"/>
      <c r="R7" s="309"/>
      <c r="S7" s="314"/>
      <c r="T7" s="309"/>
      <c r="U7" s="310"/>
      <c r="V7" s="313"/>
      <c r="W7" s="314"/>
      <c r="X7" s="309"/>
      <c r="Y7" s="314"/>
      <c r="Z7" s="309"/>
      <c r="AA7" s="310"/>
      <c r="AB7" s="29"/>
      <c r="AC7" s="346"/>
      <c r="AD7" s="305"/>
      <c r="AE7" s="305"/>
      <c r="AF7" s="305"/>
      <c r="AG7" s="305"/>
      <c r="AH7" s="347"/>
    </row>
    <row r="8" spans="1:34" ht="15" customHeight="1" x14ac:dyDescent="0.3">
      <c r="A8" s="29"/>
      <c r="B8" s="339"/>
      <c r="C8" s="305"/>
      <c r="D8" s="335"/>
      <c r="E8" s="329"/>
      <c r="F8" s="305"/>
      <c r="G8" s="305"/>
      <c r="H8" s="305"/>
      <c r="I8" s="335"/>
      <c r="J8" s="319" t="s">
        <v>209</v>
      </c>
      <c r="K8" s="317"/>
      <c r="L8" s="320" t="s">
        <v>209</v>
      </c>
      <c r="M8" s="317"/>
      <c r="N8" s="320" t="s">
        <v>209</v>
      </c>
      <c r="O8" s="318"/>
      <c r="P8" s="319" t="s">
        <v>209</v>
      </c>
      <c r="Q8" s="317"/>
      <c r="R8" s="320" t="s">
        <v>209</v>
      </c>
      <c r="S8" s="317"/>
      <c r="T8" s="320" t="s">
        <v>209</v>
      </c>
      <c r="U8" s="318"/>
      <c r="V8" s="321" t="s">
        <v>209</v>
      </c>
      <c r="W8" s="317"/>
      <c r="X8" s="322" t="s">
        <v>209</v>
      </c>
      <c r="Y8" s="317"/>
      <c r="Z8" s="322" t="s">
        <v>209</v>
      </c>
      <c r="AA8" s="318"/>
      <c r="AB8" s="29"/>
      <c r="AC8" s="346"/>
      <c r="AD8" s="305"/>
      <c r="AE8" s="305"/>
      <c r="AF8" s="305"/>
      <c r="AG8" s="305"/>
      <c r="AH8" s="347"/>
    </row>
    <row r="9" spans="1:34" ht="15" customHeight="1" x14ac:dyDescent="0.3">
      <c r="A9" s="29"/>
      <c r="B9" s="339"/>
      <c r="C9" s="305"/>
      <c r="D9" s="335"/>
      <c r="E9" s="329"/>
      <c r="F9" s="305"/>
      <c r="G9" s="305"/>
      <c r="H9" s="305"/>
      <c r="I9" s="335"/>
      <c r="J9" s="313"/>
      <c r="K9" s="314"/>
      <c r="L9" s="309"/>
      <c r="M9" s="314"/>
      <c r="N9" s="309"/>
      <c r="O9" s="310"/>
      <c r="P9" s="313"/>
      <c r="Q9" s="314"/>
      <c r="R9" s="309"/>
      <c r="S9" s="314"/>
      <c r="T9" s="309"/>
      <c r="U9" s="310"/>
      <c r="V9" s="313"/>
      <c r="W9" s="314"/>
      <c r="X9" s="309"/>
      <c r="Y9" s="314"/>
      <c r="Z9" s="309"/>
      <c r="AA9" s="310"/>
      <c r="AB9" s="29"/>
      <c r="AC9" s="346"/>
      <c r="AD9" s="305"/>
      <c r="AE9" s="305"/>
      <c r="AF9" s="305"/>
      <c r="AG9" s="305"/>
      <c r="AH9" s="347"/>
    </row>
    <row r="10" spans="1:34" ht="15" customHeight="1" x14ac:dyDescent="0.3">
      <c r="A10" s="29"/>
      <c r="B10" s="339"/>
      <c r="C10" s="305"/>
      <c r="D10" s="335"/>
      <c r="E10" s="329"/>
      <c r="F10" s="305"/>
      <c r="G10" s="305"/>
      <c r="H10" s="305"/>
      <c r="I10" s="335"/>
      <c r="J10" s="319" t="s">
        <v>209</v>
      </c>
      <c r="K10" s="317"/>
      <c r="L10" s="320" t="s">
        <v>209</v>
      </c>
      <c r="M10" s="317"/>
      <c r="N10" s="320" t="s">
        <v>209</v>
      </c>
      <c r="O10" s="318"/>
      <c r="P10" s="319" t="s">
        <v>209</v>
      </c>
      <c r="Q10" s="317"/>
      <c r="R10" s="320" t="s">
        <v>209</v>
      </c>
      <c r="S10" s="317"/>
      <c r="T10" s="320" t="s">
        <v>209</v>
      </c>
      <c r="U10" s="318"/>
      <c r="V10" s="321" t="s">
        <v>209</v>
      </c>
      <c r="W10" s="317"/>
      <c r="X10" s="322" t="s">
        <v>209</v>
      </c>
      <c r="Y10" s="317"/>
      <c r="Z10" s="322" t="s">
        <v>209</v>
      </c>
      <c r="AA10" s="318"/>
      <c r="AB10" s="29"/>
      <c r="AC10" s="346"/>
      <c r="AD10" s="305"/>
      <c r="AE10" s="305"/>
      <c r="AF10" s="305"/>
      <c r="AG10" s="305"/>
      <c r="AH10" s="347"/>
    </row>
    <row r="11" spans="1:34" ht="15" customHeight="1" x14ac:dyDescent="0.3">
      <c r="A11" s="29"/>
      <c r="B11" s="339"/>
      <c r="C11" s="305"/>
      <c r="D11" s="335"/>
      <c r="E11" s="329"/>
      <c r="F11" s="305"/>
      <c r="G11" s="305"/>
      <c r="H11" s="305"/>
      <c r="I11" s="335"/>
      <c r="J11" s="313"/>
      <c r="K11" s="314"/>
      <c r="L11" s="309"/>
      <c r="M11" s="314"/>
      <c r="N11" s="309"/>
      <c r="O11" s="310"/>
      <c r="P11" s="313"/>
      <c r="Q11" s="314"/>
      <c r="R11" s="309"/>
      <c r="S11" s="314"/>
      <c r="T11" s="309"/>
      <c r="U11" s="310"/>
      <c r="V11" s="313"/>
      <c r="W11" s="314"/>
      <c r="X11" s="309"/>
      <c r="Y11" s="314"/>
      <c r="Z11" s="309"/>
      <c r="AA11" s="310"/>
      <c r="AB11" s="29"/>
      <c r="AC11" s="346"/>
      <c r="AD11" s="305"/>
      <c r="AE11" s="305"/>
      <c r="AF11" s="305"/>
      <c r="AG11" s="305"/>
      <c r="AH11" s="347"/>
    </row>
    <row r="12" spans="1:34" ht="15" customHeight="1" x14ac:dyDescent="0.3">
      <c r="A12" s="29"/>
      <c r="B12" s="339"/>
      <c r="C12" s="305"/>
      <c r="D12" s="335"/>
      <c r="E12" s="329"/>
      <c r="F12" s="305"/>
      <c r="G12" s="305"/>
      <c r="H12" s="305"/>
      <c r="I12" s="335"/>
      <c r="J12" s="319" t="s">
        <v>209</v>
      </c>
      <c r="K12" s="317"/>
      <c r="L12" s="320" t="s">
        <v>209</v>
      </c>
      <c r="M12" s="317"/>
      <c r="N12" s="320" t="s">
        <v>209</v>
      </c>
      <c r="O12" s="318"/>
      <c r="P12" s="319" t="s">
        <v>209</v>
      </c>
      <c r="Q12" s="317"/>
      <c r="R12" s="320" t="s">
        <v>209</v>
      </c>
      <c r="S12" s="317"/>
      <c r="T12" s="320" t="s">
        <v>209</v>
      </c>
      <c r="U12" s="318"/>
      <c r="V12" s="321" t="s">
        <v>209</v>
      </c>
      <c r="W12" s="317"/>
      <c r="X12" s="322" t="s">
        <v>209</v>
      </c>
      <c r="Y12" s="317"/>
      <c r="Z12" s="322" t="s">
        <v>209</v>
      </c>
      <c r="AA12" s="318"/>
      <c r="AB12" s="29"/>
      <c r="AC12" s="346"/>
      <c r="AD12" s="305"/>
      <c r="AE12" s="305"/>
      <c r="AF12" s="305"/>
      <c r="AG12" s="305"/>
      <c r="AH12" s="347"/>
    </row>
    <row r="13" spans="1:34" ht="15.75" customHeight="1" x14ac:dyDescent="0.3">
      <c r="A13" s="29"/>
      <c r="B13" s="339"/>
      <c r="C13" s="305"/>
      <c r="D13" s="335"/>
      <c r="E13" s="326"/>
      <c r="F13" s="330"/>
      <c r="G13" s="330"/>
      <c r="H13" s="330"/>
      <c r="I13" s="325"/>
      <c r="J13" s="313"/>
      <c r="K13" s="314"/>
      <c r="L13" s="309"/>
      <c r="M13" s="314"/>
      <c r="N13" s="309"/>
      <c r="O13" s="310"/>
      <c r="P13" s="313"/>
      <c r="Q13" s="314"/>
      <c r="R13" s="309"/>
      <c r="S13" s="314"/>
      <c r="T13" s="309"/>
      <c r="U13" s="310"/>
      <c r="V13" s="326"/>
      <c r="W13" s="324"/>
      <c r="X13" s="323"/>
      <c r="Y13" s="324"/>
      <c r="Z13" s="323"/>
      <c r="AA13" s="325"/>
      <c r="AB13" s="29"/>
      <c r="AC13" s="348"/>
      <c r="AD13" s="349"/>
      <c r="AE13" s="349"/>
      <c r="AF13" s="349"/>
      <c r="AG13" s="349"/>
      <c r="AH13" s="350"/>
    </row>
    <row r="14" spans="1:34" ht="15" customHeight="1" x14ac:dyDescent="0.3">
      <c r="A14" s="29"/>
      <c r="B14" s="339"/>
      <c r="C14" s="305"/>
      <c r="D14" s="335"/>
      <c r="E14" s="327" t="s">
        <v>211</v>
      </c>
      <c r="F14" s="328"/>
      <c r="G14" s="328"/>
      <c r="H14" s="328"/>
      <c r="I14" s="328"/>
      <c r="J14" s="334" t="s">
        <v>209</v>
      </c>
      <c r="K14" s="312"/>
      <c r="L14" s="307" t="s">
        <v>209</v>
      </c>
      <c r="M14" s="312"/>
      <c r="N14" s="307" t="s">
        <v>209</v>
      </c>
      <c r="O14" s="308"/>
      <c r="P14" s="334" t="s">
        <v>209</v>
      </c>
      <c r="Q14" s="312"/>
      <c r="R14" s="307" t="s">
        <v>209</v>
      </c>
      <c r="S14" s="312"/>
      <c r="T14" s="307" t="s">
        <v>209</v>
      </c>
      <c r="U14" s="308"/>
      <c r="V14" s="311" t="s">
        <v>209</v>
      </c>
      <c r="W14" s="312"/>
      <c r="X14" s="315" t="s">
        <v>209</v>
      </c>
      <c r="Y14" s="312"/>
      <c r="Z14" s="315" t="s">
        <v>209</v>
      </c>
      <c r="AA14" s="308"/>
      <c r="AB14" s="29"/>
      <c r="AC14" s="351" t="s">
        <v>212</v>
      </c>
      <c r="AD14" s="344"/>
      <c r="AE14" s="344"/>
      <c r="AF14" s="344"/>
      <c r="AG14" s="344"/>
      <c r="AH14" s="345"/>
    </row>
    <row r="15" spans="1:34" ht="15" customHeight="1" x14ac:dyDescent="0.3">
      <c r="A15" s="29"/>
      <c r="B15" s="339"/>
      <c r="C15" s="305"/>
      <c r="D15" s="335"/>
      <c r="E15" s="329"/>
      <c r="F15" s="305"/>
      <c r="G15" s="305"/>
      <c r="H15" s="305"/>
      <c r="I15" s="305"/>
      <c r="J15" s="313"/>
      <c r="K15" s="314"/>
      <c r="L15" s="309"/>
      <c r="M15" s="314"/>
      <c r="N15" s="309"/>
      <c r="O15" s="310"/>
      <c r="P15" s="313"/>
      <c r="Q15" s="314"/>
      <c r="R15" s="309"/>
      <c r="S15" s="314"/>
      <c r="T15" s="309"/>
      <c r="U15" s="310"/>
      <c r="V15" s="313"/>
      <c r="W15" s="314"/>
      <c r="X15" s="309"/>
      <c r="Y15" s="314"/>
      <c r="Z15" s="309"/>
      <c r="AA15" s="310"/>
      <c r="AB15" s="29"/>
      <c r="AC15" s="346"/>
      <c r="AD15" s="305"/>
      <c r="AE15" s="305"/>
      <c r="AF15" s="305"/>
      <c r="AG15" s="305"/>
      <c r="AH15" s="347"/>
    </row>
    <row r="16" spans="1:34" ht="15" customHeight="1" x14ac:dyDescent="0.3">
      <c r="A16" s="29"/>
      <c r="B16" s="339"/>
      <c r="C16" s="305"/>
      <c r="D16" s="335"/>
      <c r="E16" s="329"/>
      <c r="F16" s="305"/>
      <c r="G16" s="305"/>
      <c r="H16" s="305"/>
      <c r="I16" s="305"/>
      <c r="J16" s="319" t="s">
        <v>209</v>
      </c>
      <c r="K16" s="317"/>
      <c r="L16" s="320" t="s">
        <v>209</v>
      </c>
      <c r="M16" s="317"/>
      <c r="N16" s="320" t="s">
        <v>209</v>
      </c>
      <c r="O16" s="318"/>
      <c r="P16" s="319" t="s">
        <v>209</v>
      </c>
      <c r="Q16" s="317"/>
      <c r="R16" s="320" t="s">
        <v>209</v>
      </c>
      <c r="S16" s="317"/>
      <c r="T16" s="320" t="s">
        <v>209</v>
      </c>
      <c r="U16" s="318"/>
      <c r="V16" s="321" t="s">
        <v>209</v>
      </c>
      <c r="W16" s="317"/>
      <c r="X16" s="322" t="s">
        <v>209</v>
      </c>
      <c r="Y16" s="317"/>
      <c r="Z16" s="322" t="s">
        <v>209</v>
      </c>
      <c r="AA16" s="318"/>
      <c r="AB16" s="29"/>
      <c r="AC16" s="346"/>
      <c r="AD16" s="305"/>
      <c r="AE16" s="305"/>
      <c r="AF16" s="305"/>
      <c r="AG16" s="305"/>
      <c r="AH16" s="347"/>
    </row>
    <row r="17" spans="1:34" ht="15" customHeight="1" x14ac:dyDescent="0.3">
      <c r="A17" s="29"/>
      <c r="B17" s="339"/>
      <c r="C17" s="305"/>
      <c r="D17" s="335"/>
      <c r="E17" s="329"/>
      <c r="F17" s="305"/>
      <c r="G17" s="305"/>
      <c r="H17" s="305"/>
      <c r="I17" s="305"/>
      <c r="J17" s="313"/>
      <c r="K17" s="314"/>
      <c r="L17" s="309"/>
      <c r="M17" s="314"/>
      <c r="N17" s="309"/>
      <c r="O17" s="310"/>
      <c r="P17" s="313"/>
      <c r="Q17" s="314"/>
      <c r="R17" s="309"/>
      <c r="S17" s="314"/>
      <c r="T17" s="309"/>
      <c r="U17" s="310"/>
      <c r="V17" s="313"/>
      <c r="W17" s="314"/>
      <c r="X17" s="309"/>
      <c r="Y17" s="314"/>
      <c r="Z17" s="309"/>
      <c r="AA17" s="310"/>
      <c r="AB17" s="29"/>
      <c r="AC17" s="346"/>
      <c r="AD17" s="305"/>
      <c r="AE17" s="305"/>
      <c r="AF17" s="305"/>
      <c r="AG17" s="305"/>
      <c r="AH17" s="347"/>
    </row>
    <row r="18" spans="1:34" ht="15" customHeight="1" x14ac:dyDescent="0.3">
      <c r="A18" s="29"/>
      <c r="B18" s="339"/>
      <c r="C18" s="305"/>
      <c r="D18" s="335"/>
      <c r="E18" s="329"/>
      <c r="F18" s="305"/>
      <c r="G18" s="305"/>
      <c r="H18" s="305"/>
      <c r="I18" s="305"/>
      <c r="J18" s="319" t="s">
        <v>209</v>
      </c>
      <c r="K18" s="317"/>
      <c r="L18" s="320" t="s">
        <v>209</v>
      </c>
      <c r="M18" s="317"/>
      <c r="N18" s="320" t="s">
        <v>209</v>
      </c>
      <c r="O18" s="318"/>
      <c r="P18" s="319" t="s">
        <v>209</v>
      </c>
      <c r="Q18" s="317"/>
      <c r="R18" s="320" t="s">
        <v>209</v>
      </c>
      <c r="S18" s="317"/>
      <c r="T18" s="320" t="s">
        <v>209</v>
      </c>
      <c r="U18" s="318"/>
      <c r="V18" s="321" t="s">
        <v>209</v>
      </c>
      <c r="W18" s="317"/>
      <c r="X18" s="322" t="s">
        <v>209</v>
      </c>
      <c r="Y18" s="317"/>
      <c r="Z18" s="322" t="s">
        <v>209</v>
      </c>
      <c r="AA18" s="318"/>
      <c r="AB18" s="29"/>
      <c r="AC18" s="346"/>
      <c r="AD18" s="305"/>
      <c r="AE18" s="305"/>
      <c r="AF18" s="305"/>
      <c r="AG18" s="305"/>
      <c r="AH18" s="347"/>
    </row>
    <row r="19" spans="1:34" ht="15" customHeight="1" x14ac:dyDescent="0.3">
      <c r="A19" s="29"/>
      <c r="B19" s="339"/>
      <c r="C19" s="305"/>
      <c r="D19" s="335"/>
      <c r="E19" s="329"/>
      <c r="F19" s="305"/>
      <c r="G19" s="305"/>
      <c r="H19" s="305"/>
      <c r="I19" s="305"/>
      <c r="J19" s="313"/>
      <c r="K19" s="314"/>
      <c r="L19" s="309"/>
      <c r="M19" s="314"/>
      <c r="N19" s="309"/>
      <c r="O19" s="310"/>
      <c r="P19" s="313"/>
      <c r="Q19" s="314"/>
      <c r="R19" s="309"/>
      <c r="S19" s="314"/>
      <c r="T19" s="309"/>
      <c r="U19" s="310"/>
      <c r="V19" s="313"/>
      <c r="W19" s="314"/>
      <c r="X19" s="309"/>
      <c r="Y19" s="314"/>
      <c r="Z19" s="309"/>
      <c r="AA19" s="310"/>
      <c r="AB19" s="29"/>
      <c r="AC19" s="346"/>
      <c r="AD19" s="305"/>
      <c r="AE19" s="305"/>
      <c r="AF19" s="305"/>
      <c r="AG19" s="305"/>
      <c r="AH19" s="347"/>
    </row>
    <row r="20" spans="1:34" ht="15" customHeight="1" x14ac:dyDescent="0.3">
      <c r="A20" s="29"/>
      <c r="B20" s="339"/>
      <c r="C20" s="305"/>
      <c r="D20" s="335"/>
      <c r="E20" s="329"/>
      <c r="F20" s="305"/>
      <c r="G20" s="305"/>
      <c r="H20" s="305"/>
      <c r="I20" s="305"/>
      <c r="J20" s="319" t="s">
        <v>209</v>
      </c>
      <c r="K20" s="317"/>
      <c r="L20" s="320" t="s">
        <v>209</v>
      </c>
      <c r="M20" s="317"/>
      <c r="N20" s="320" t="s">
        <v>209</v>
      </c>
      <c r="O20" s="318"/>
      <c r="P20" s="319" t="s">
        <v>209</v>
      </c>
      <c r="Q20" s="317"/>
      <c r="R20" s="320" t="s">
        <v>209</v>
      </c>
      <c r="S20" s="317"/>
      <c r="T20" s="320" t="s">
        <v>209</v>
      </c>
      <c r="U20" s="318"/>
      <c r="V20" s="321" t="s">
        <v>209</v>
      </c>
      <c r="W20" s="317"/>
      <c r="X20" s="322" t="s">
        <v>209</v>
      </c>
      <c r="Y20" s="317"/>
      <c r="Z20" s="322" t="s">
        <v>209</v>
      </c>
      <c r="AA20" s="318"/>
      <c r="AB20" s="29"/>
      <c r="AC20" s="346"/>
      <c r="AD20" s="305"/>
      <c r="AE20" s="305"/>
      <c r="AF20" s="305"/>
      <c r="AG20" s="305"/>
      <c r="AH20" s="347"/>
    </row>
    <row r="21" spans="1:34" ht="15.75" customHeight="1" x14ac:dyDescent="0.3">
      <c r="A21" s="29"/>
      <c r="B21" s="339"/>
      <c r="C21" s="305"/>
      <c r="D21" s="335"/>
      <c r="E21" s="326"/>
      <c r="F21" s="330"/>
      <c r="G21" s="330"/>
      <c r="H21" s="330"/>
      <c r="I21" s="330"/>
      <c r="J21" s="326"/>
      <c r="K21" s="324"/>
      <c r="L21" s="323"/>
      <c r="M21" s="324"/>
      <c r="N21" s="323"/>
      <c r="O21" s="325"/>
      <c r="P21" s="326"/>
      <c r="Q21" s="324"/>
      <c r="R21" s="323"/>
      <c r="S21" s="324"/>
      <c r="T21" s="323"/>
      <c r="U21" s="325"/>
      <c r="V21" s="326"/>
      <c r="W21" s="324"/>
      <c r="X21" s="323"/>
      <c r="Y21" s="324"/>
      <c r="Z21" s="323"/>
      <c r="AA21" s="325"/>
      <c r="AB21" s="29"/>
      <c r="AC21" s="348"/>
      <c r="AD21" s="349"/>
      <c r="AE21" s="349"/>
      <c r="AF21" s="349"/>
      <c r="AG21" s="349"/>
      <c r="AH21" s="350"/>
    </row>
    <row r="22" spans="1:34" ht="15" customHeight="1" x14ac:dyDescent="0.3">
      <c r="A22" s="29"/>
      <c r="B22" s="339"/>
      <c r="C22" s="305"/>
      <c r="D22" s="335"/>
      <c r="E22" s="327" t="s">
        <v>213</v>
      </c>
      <c r="F22" s="328"/>
      <c r="G22" s="328"/>
      <c r="H22" s="328"/>
      <c r="I22" s="308"/>
      <c r="J22" s="331" t="s">
        <v>209</v>
      </c>
      <c r="K22" s="312"/>
      <c r="L22" s="333" t="s">
        <v>209</v>
      </c>
      <c r="M22" s="312"/>
      <c r="N22" s="333" t="s">
        <v>209</v>
      </c>
      <c r="O22" s="308"/>
      <c r="P22" s="334" t="s">
        <v>209</v>
      </c>
      <c r="Q22" s="312"/>
      <c r="R22" s="307" t="s">
        <v>209</v>
      </c>
      <c r="S22" s="312"/>
      <c r="T22" s="307" t="s">
        <v>209</v>
      </c>
      <c r="U22" s="308"/>
      <c r="V22" s="311" t="s">
        <v>209</v>
      </c>
      <c r="W22" s="312"/>
      <c r="X22" s="315" t="s">
        <v>209</v>
      </c>
      <c r="Y22" s="312"/>
      <c r="Z22" s="315" t="s">
        <v>209</v>
      </c>
      <c r="AA22" s="308"/>
      <c r="AB22" s="29"/>
      <c r="AC22" s="352" t="s">
        <v>214</v>
      </c>
      <c r="AD22" s="344"/>
      <c r="AE22" s="344"/>
      <c r="AF22" s="344"/>
      <c r="AG22" s="344"/>
      <c r="AH22" s="345"/>
    </row>
    <row r="23" spans="1:34" ht="15" customHeight="1" x14ac:dyDescent="0.3">
      <c r="A23" s="29"/>
      <c r="B23" s="339"/>
      <c r="C23" s="305"/>
      <c r="D23" s="335"/>
      <c r="E23" s="329"/>
      <c r="F23" s="305"/>
      <c r="G23" s="305"/>
      <c r="H23" s="305"/>
      <c r="I23" s="335"/>
      <c r="J23" s="313"/>
      <c r="K23" s="314"/>
      <c r="L23" s="309"/>
      <c r="M23" s="314"/>
      <c r="N23" s="309"/>
      <c r="O23" s="310"/>
      <c r="P23" s="313"/>
      <c r="Q23" s="314"/>
      <c r="R23" s="309"/>
      <c r="S23" s="314"/>
      <c r="T23" s="309"/>
      <c r="U23" s="310"/>
      <c r="V23" s="313"/>
      <c r="W23" s="314"/>
      <c r="X23" s="309"/>
      <c r="Y23" s="314"/>
      <c r="Z23" s="309"/>
      <c r="AA23" s="310"/>
      <c r="AB23" s="29"/>
      <c r="AC23" s="346"/>
      <c r="AD23" s="305"/>
      <c r="AE23" s="305"/>
      <c r="AF23" s="305"/>
      <c r="AG23" s="305"/>
      <c r="AH23" s="347"/>
    </row>
    <row r="24" spans="1:34" ht="15" customHeight="1" x14ac:dyDescent="0.3">
      <c r="A24" s="29"/>
      <c r="B24" s="339"/>
      <c r="C24" s="305"/>
      <c r="D24" s="335"/>
      <c r="E24" s="329"/>
      <c r="F24" s="305"/>
      <c r="G24" s="305"/>
      <c r="H24" s="305"/>
      <c r="I24" s="335"/>
      <c r="J24" s="332" t="s">
        <v>209</v>
      </c>
      <c r="K24" s="317"/>
      <c r="L24" s="316" t="s">
        <v>209</v>
      </c>
      <c r="M24" s="317"/>
      <c r="N24" s="316" t="s">
        <v>209</v>
      </c>
      <c r="O24" s="318"/>
      <c r="P24" s="319" t="s">
        <v>209</v>
      </c>
      <c r="Q24" s="317"/>
      <c r="R24" s="320" t="s">
        <v>209</v>
      </c>
      <c r="S24" s="317"/>
      <c r="T24" s="320" t="s">
        <v>209</v>
      </c>
      <c r="U24" s="318"/>
      <c r="V24" s="321" t="s">
        <v>209</v>
      </c>
      <c r="W24" s="317"/>
      <c r="X24" s="322" t="s">
        <v>209</v>
      </c>
      <c r="Y24" s="317"/>
      <c r="Z24" s="322" t="s">
        <v>209</v>
      </c>
      <c r="AA24" s="318"/>
      <c r="AB24" s="29"/>
      <c r="AC24" s="346"/>
      <c r="AD24" s="305"/>
      <c r="AE24" s="305"/>
      <c r="AF24" s="305"/>
      <c r="AG24" s="305"/>
      <c r="AH24" s="347"/>
    </row>
    <row r="25" spans="1:34" ht="15" customHeight="1" x14ac:dyDescent="0.3">
      <c r="A25" s="29"/>
      <c r="B25" s="339"/>
      <c r="C25" s="305"/>
      <c r="D25" s="335"/>
      <c r="E25" s="329"/>
      <c r="F25" s="305"/>
      <c r="G25" s="305"/>
      <c r="H25" s="305"/>
      <c r="I25" s="335"/>
      <c r="J25" s="313"/>
      <c r="K25" s="314"/>
      <c r="L25" s="309"/>
      <c r="M25" s="314"/>
      <c r="N25" s="309"/>
      <c r="O25" s="310"/>
      <c r="P25" s="313"/>
      <c r="Q25" s="314"/>
      <c r="R25" s="309"/>
      <c r="S25" s="314"/>
      <c r="T25" s="309"/>
      <c r="U25" s="310"/>
      <c r="V25" s="313"/>
      <c r="W25" s="314"/>
      <c r="X25" s="309"/>
      <c r="Y25" s="314"/>
      <c r="Z25" s="309"/>
      <c r="AA25" s="310"/>
      <c r="AB25" s="29"/>
      <c r="AC25" s="346"/>
      <c r="AD25" s="305"/>
      <c r="AE25" s="305"/>
      <c r="AF25" s="305"/>
      <c r="AG25" s="305"/>
      <c r="AH25" s="347"/>
    </row>
    <row r="26" spans="1:34" ht="15" customHeight="1" x14ac:dyDescent="0.3">
      <c r="A26" s="29"/>
      <c r="B26" s="339"/>
      <c r="C26" s="305"/>
      <c r="D26" s="335"/>
      <c r="E26" s="329"/>
      <c r="F26" s="305"/>
      <c r="G26" s="305"/>
      <c r="H26" s="305"/>
      <c r="I26" s="335"/>
      <c r="J26" s="332" t="s">
        <v>209</v>
      </c>
      <c r="K26" s="317"/>
      <c r="L26" s="316" t="s">
        <v>209</v>
      </c>
      <c r="M26" s="317"/>
      <c r="N26" s="316" t="s">
        <v>209</v>
      </c>
      <c r="O26" s="318"/>
      <c r="P26" s="319" t="s">
        <v>209</v>
      </c>
      <c r="Q26" s="317"/>
      <c r="R26" s="320" t="s">
        <v>209</v>
      </c>
      <c r="S26" s="317"/>
      <c r="T26" s="320" t="s">
        <v>209</v>
      </c>
      <c r="U26" s="318"/>
      <c r="V26" s="321" t="s">
        <v>209</v>
      </c>
      <c r="W26" s="317"/>
      <c r="X26" s="322" t="s">
        <v>209</v>
      </c>
      <c r="Y26" s="317"/>
      <c r="Z26" s="322" t="s">
        <v>209</v>
      </c>
      <c r="AA26" s="318"/>
      <c r="AB26" s="29"/>
      <c r="AC26" s="346"/>
      <c r="AD26" s="305"/>
      <c r="AE26" s="305"/>
      <c r="AF26" s="305"/>
      <c r="AG26" s="305"/>
      <c r="AH26" s="347"/>
    </row>
    <row r="27" spans="1:34" ht="15" customHeight="1" x14ac:dyDescent="0.3">
      <c r="A27" s="29"/>
      <c r="B27" s="339"/>
      <c r="C27" s="305"/>
      <c r="D27" s="335"/>
      <c r="E27" s="329"/>
      <c r="F27" s="305"/>
      <c r="G27" s="305"/>
      <c r="H27" s="305"/>
      <c r="I27" s="335"/>
      <c r="J27" s="313"/>
      <c r="K27" s="314"/>
      <c r="L27" s="309"/>
      <c r="M27" s="314"/>
      <c r="N27" s="309"/>
      <c r="O27" s="310"/>
      <c r="P27" s="313"/>
      <c r="Q27" s="314"/>
      <c r="R27" s="309"/>
      <c r="S27" s="314"/>
      <c r="T27" s="309"/>
      <c r="U27" s="310"/>
      <c r="V27" s="313"/>
      <c r="W27" s="314"/>
      <c r="X27" s="309"/>
      <c r="Y27" s="314"/>
      <c r="Z27" s="309"/>
      <c r="AA27" s="310"/>
      <c r="AB27" s="29"/>
      <c r="AC27" s="346"/>
      <c r="AD27" s="305"/>
      <c r="AE27" s="305"/>
      <c r="AF27" s="305"/>
      <c r="AG27" s="305"/>
      <c r="AH27" s="347"/>
    </row>
    <row r="28" spans="1:34" ht="15" customHeight="1" x14ac:dyDescent="0.3">
      <c r="A28" s="29"/>
      <c r="B28" s="339"/>
      <c r="C28" s="305"/>
      <c r="D28" s="335"/>
      <c r="E28" s="329"/>
      <c r="F28" s="305"/>
      <c r="G28" s="305"/>
      <c r="H28" s="305"/>
      <c r="I28" s="335"/>
      <c r="J28" s="332" t="s">
        <v>209</v>
      </c>
      <c r="K28" s="317"/>
      <c r="L28" s="316" t="s">
        <v>209</v>
      </c>
      <c r="M28" s="317"/>
      <c r="N28" s="316" t="s">
        <v>209</v>
      </c>
      <c r="O28" s="318"/>
      <c r="P28" s="319" t="s">
        <v>209</v>
      </c>
      <c r="Q28" s="317"/>
      <c r="R28" s="320" t="s">
        <v>209</v>
      </c>
      <c r="S28" s="317"/>
      <c r="T28" s="320" t="s">
        <v>209</v>
      </c>
      <c r="U28" s="318"/>
      <c r="V28" s="321" t="s">
        <v>209</v>
      </c>
      <c r="W28" s="317"/>
      <c r="X28" s="322" t="s">
        <v>209</v>
      </c>
      <c r="Y28" s="317"/>
      <c r="Z28" s="322" t="s">
        <v>209</v>
      </c>
      <c r="AA28" s="318"/>
      <c r="AB28" s="29"/>
      <c r="AC28" s="346"/>
      <c r="AD28" s="305"/>
      <c r="AE28" s="305"/>
      <c r="AF28" s="305"/>
      <c r="AG28" s="305"/>
      <c r="AH28" s="347"/>
    </row>
    <row r="29" spans="1:34" ht="15.75" customHeight="1" x14ac:dyDescent="0.3">
      <c r="A29" s="29"/>
      <c r="B29" s="339"/>
      <c r="C29" s="305"/>
      <c r="D29" s="335"/>
      <c r="E29" s="326"/>
      <c r="F29" s="330"/>
      <c r="G29" s="330"/>
      <c r="H29" s="330"/>
      <c r="I29" s="325"/>
      <c r="J29" s="326"/>
      <c r="K29" s="324"/>
      <c r="L29" s="323"/>
      <c r="M29" s="324"/>
      <c r="N29" s="323"/>
      <c r="O29" s="325"/>
      <c r="P29" s="326"/>
      <c r="Q29" s="324"/>
      <c r="R29" s="323"/>
      <c r="S29" s="324"/>
      <c r="T29" s="323"/>
      <c r="U29" s="325"/>
      <c r="V29" s="326"/>
      <c r="W29" s="324"/>
      <c r="X29" s="323"/>
      <c r="Y29" s="324"/>
      <c r="Z29" s="323"/>
      <c r="AA29" s="325"/>
      <c r="AB29" s="29"/>
      <c r="AC29" s="348"/>
      <c r="AD29" s="349"/>
      <c r="AE29" s="349"/>
      <c r="AF29" s="349"/>
      <c r="AG29" s="349"/>
      <c r="AH29" s="350"/>
    </row>
    <row r="30" spans="1:34" ht="15" customHeight="1" x14ac:dyDescent="0.3">
      <c r="A30" s="29"/>
      <c r="B30" s="339"/>
      <c r="C30" s="305"/>
      <c r="D30" s="335"/>
      <c r="E30" s="327" t="s">
        <v>215</v>
      </c>
      <c r="F30" s="328"/>
      <c r="G30" s="328"/>
      <c r="H30" s="328"/>
      <c r="I30" s="328"/>
      <c r="J30" s="331" t="s">
        <v>209</v>
      </c>
      <c r="K30" s="312"/>
      <c r="L30" s="333" t="s">
        <v>209</v>
      </c>
      <c r="M30" s="312"/>
      <c r="N30" s="333" t="s">
        <v>209</v>
      </c>
      <c r="O30" s="308"/>
      <c r="P30" s="334" t="s">
        <v>209</v>
      </c>
      <c r="Q30" s="312"/>
      <c r="R30" s="307" t="s">
        <v>209</v>
      </c>
      <c r="S30" s="312"/>
      <c r="T30" s="307" t="s">
        <v>209</v>
      </c>
      <c r="U30" s="308"/>
      <c r="V30" s="311" t="s">
        <v>209</v>
      </c>
      <c r="W30" s="312"/>
      <c r="X30" s="315" t="s">
        <v>209</v>
      </c>
      <c r="Y30" s="312"/>
      <c r="Z30" s="315" t="s">
        <v>209</v>
      </c>
      <c r="AA30" s="308"/>
      <c r="AB30" s="29"/>
      <c r="AC30" s="29"/>
      <c r="AD30" s="29"/>
      <c r="AE30" s="29"/>
      <c r="AF30" s="29"/>
      <c r="AG30" s="29"/>
      <c r="AH30" s="29"/>
    </row>
    <row r="31" spans="1:34" ht="15" customHeight="1" x14ac:dyDescent="0.3">
      <c r="A31" s="29"/>
      <c r="B31" s="339"/>
      <c r="C31" s="305"/>
      <c r="D31" s="335"/>
      <c r="E31" s="329"/>
      <c r="F31" s="305"/>
      <c r="G31" s="305"/>
      <c r="H31" s="305"/>
      <c r="I31" s="305"/>
      <c r="J31" s="313"/>
      <c r="K31" s="314"/>
      <c r="L31" s="309"/>
      <c r="M31" s="314"/>
      <c r="N31" s="309"/>
      <c r="O31" s="310"/>
      <c r="P31" s="313"/>
      <c r="Q31" s="314"/>
      <c r="R31" s="309"/>
      <c r="S31" s="314"/>
      <c r="T31" s="309"/>
      <c r="U31" s="310"/>
      <c r="V31" s="313"/>
      <c r="W31" s="314"/>
      <c r="X31" s="309"/>
      <c r="Y31" s="314"/>
      <c r="Z31" s="309"/>
      <c r="AA31" s="310"/>
      <c r="AB31" s="29"/>
      <c r="AC31" s="29"/>
      <c r="AD31" s="29"/>
      <c r="AE31" s="29"/>
      <c r="AF31" s="29"/>
      <c r="AG31" s="29"/>
      <c r="AH31" s="29"/>
    </row>
    <row r="32" spans="1:34" ht="15" customHeight="1" x14ac:dyDescent="0.3">
      <c r="A32" s="29"/>
      <c r="B32" s="339"/>
      <c r="C32" s="305"/>
      <c r="D32" s="335"/>
      <c r="E32" s="329"/>
      <c r="F32" s="305"/>
      <c r="G32" s="305"/>
      <c r="H32" s="305"/>
      <c r="I32" s="305"/>
      <c r="J32" s="332" t="s">
        <v>209</v>
      </c>
      <c r="K32" s="317"/>
      <c r="L32" s="316" t="s">
        <v>209</v>
      </c>
      <c r="M32" s="317"/>
      <c r="N32" s="316" t="s">
        <v>209</v>
      </c>
      <c r="O32" s="318"/>
      <c r="P32" s="319" t="s">
        <v>209</v>
      </c>
      <c r="Q32" s="317"/>
      <c r="R32" s="320" t="s">
        <v>209</v>
      </c>
      <c r="S32" s="317"/>
      <c r="T32" s="320" t="s">
        <v>209</v>
      </c>
      <c r="U32" s="318"/>
      <c r="V32" s="321" t="s">
        <v>209</v>
      </c>
      <c r="W32" s="317"/>
      <c r="X32" s="322" t="s">
        <v>209</v>
      </c>
      <c r="Y32" s="317"/>
      <c r="Z32" s="322" t="s">
        <v>209</v>
      </c>
      <c r="AA32" s="318"/>
      <c r="AB32" s="29"/>
      <c r="AC32" s="29"/>
      <c r="AD32" s="29"/>
      <c r="AE32" s="29"/>
      <c r="AF32" s="29"/>
      <c r="AG32" s="29"/>
      <c r="AH32" s="29"/>
    </row>
    <row r="33" spans="1:34" ht="15" customHeight="1" x14ac:dyDescent="0.3">
      <c r="A33" s="29"/>
      <c r="B33" s="339"/>
      <c r="C33" s="305"/>
      <c r="D33" s="335"/>
      <c r="E33" s="329"/>
      <c r="F33" s="305"/>
      <c r="G33" s="305"/>
      <c r="H33" s="305"/>
      <c r="I33" s="305"/>
      <c r="J33" s="313"/>
      <c r="K33" s="314"/>
      <c r="L33" s="309"/>
      <c r="M33" s="314"/>
      <c r="N33" s="309"/>
      <c r="O33" s="310"/>
      <c r="P33" s="313"/>
      <c r="Q33" s="314"/>
      <c r="R33" s="309"/>
      <c r="S33" s="314"/>
      <c r="T33" s="309"/>
      <c r="U33" s="310"/>
      <c r="V33" s="313"/>
      <c r="W33" s="314"/>
      <c r="X33" s="309"/>
      <c r="Y33" s="314"/>
      <c r="Z33" s="309"/>
      <c r="AA33" s="310"/>
      <c r="AB33" s="29"/>
      <c r="AC33" s="29"/>
      <c r="AD33" s="29"/>
      <c r="AE33" s="29"/>
      <c r="AF33" s="29"/>
      <c r="AG33" s="29"/>
      <c r="AH33" s="29"/>
    </row>
    <row r="34" spans="1:34" ht="15" customHeight="1" x14ac:dyDescent="0.3">
      <c r="A34" s="29"/>
      <c r="B34" s="339"/>
      <c r="C34" s="305"/>
      <c r="D34" s="335"/>
      <c r="E34" s="329"/>
      <c r="F34" s="305"/>
      <c r="G34" s="305"/>
      <c r="H34" s="305"/>
      <c r="I34" s="305"/>
      <c r="J34" s="332" t="s">
        <v>209</v>
      </c>
      <c r="K34" s="317"/>
      <c r="L34" s="316" t="s">
        <v>209</v>
      </c>
      <c r="M34" s="317"/>
      <c r="N34" s="316" t="s">
        <v>209</v>
      </c>
      <c r="O34" s="318"/>
      <c r="P34" s="319" t="s">
        <v>209</v>
      </c>
      <c r="Q34" s="317"/>
      <c r="R34" s="320" t="s">
        <v>209</v>
      </c>
      <c r="S34" s="317"/>
      <c r="T34" s="320" t="s">
        <v>209</v>
      </c>
      <c r="U34" s="318"/>
      <c r="V34" s="321" t="s">
        <v>209</v>
      </c>
      <c r="W34" s="317"/>
      <c r="X34" s="322" t="s">
        <v>209</v>
      </c>
      <c r="Y34" s="317"/>
      <c r="Z34" s="322" t="s">
        <v>209</v>
      </c>
      <c r="AA34" s="318"/>
      <c r="AB34" s="29"/>
      <c r="AC34" s="29"/>
      <c r="AD34" s="29"/>
      <c r="AE34" s="29"/>
      <c r="AF34" s="29"/>
      <c r="AG34" s="29"/>
      <c r="AH34" s="29"/>
    </row>
    <row r="35" spans="1:34" ht="15" customHeight="1" x14ac:dyDescent="0.3">
      <c r="A35" s="29"/>
      <c r="B35" s="339"/>
      <c r="C35" s="305"/>
      <c r="D35" s="335"/>
      <c r="E35" s="329"/>
      <c r="F35" s="305"/>
      <c r="G35" s="305"/>
      <c r="H35" s="305"/>
      <c r="I35" s="305"/>
      <c r="J35" s="313"/>
      <c r="K35" s="314"/>
      <c r="L35" s="309"/>
      <c r="M35" s="314"/>
      <c r="N35" s="309"/>
      <c r="O35" s="310"/>
      <c r="P35" s="313"/>
      <c r="Q35" s="314"/>
      <c r="R35" s="309"/>
      <c r="S35" s="314"/>
      <c r="T35" s="309"/>
      <c r="U35" s="310"/>
      <c r="V35" s="313"/>
      <c r="W35" s="314"/>
      <c r="X35" s="309"/>
      <c r="Y35" s="314"/>
      <c r="Z35" s="309"/>
      <c r="AA35" s="310"/>
      <c r="AB35" s="29"/>
      <c r="AC35" s="29"/>
      <c r="AD35" s="29"/>
      <c r="AE35" s="29"/>
      <c r="AF35" s="29"/>
      <c r="AG35" s="29"/>
      <c r="AH35" s="29"/>
    </row>
    <row r="36" spans="1:34" ht="15" customHeight="1" x14ac:dyDescent="0.3">
      <c r="A36" s="29"/>
      <c r="B36" s="339"/>
      <c r="C36" s="305"/>
      <c r="D36" s="335"/>
      <c r="E36" s="329"/>
      <c r="F36" s="305"/>
      <c r="G36" s="305"/>
      <c r="H36" s="305"/>
      <c r="I36" s="305"/>
      <c r="J36" s="332" t="s">
        <v>209</v>
      </c>
      <c r="K36" s="317"/>
      <c r="L36" s="316" t="s">
        <v>209</v>
      </c>
      <c r="M36" s="317"/>
      <c r="N36" s="316" t="s">
        <v>209</v>
      </c>
      <c r="O36" s="318"/>
      <c r="P36" s="319" t="s">
        <v>209</v>
      </c>
      <c r="Q36" s="317"/>
      <c r="R36" s="320" t="s">
        <v>209</v>
      </c>
      <c r="S36" s="317"/>
      <c r="T36" s="320" t="s">
        <v>209</v>
      </c>
      <c r="U36" s="318"/>
      <c r="V36" s="321" t="s">
        <v>209</v>
      </c>
      <c r="W36" s="317"/>
      <c r="X36" s="322" t="s">
        <v>209</v>
      </c>
      <c r="Y36" s="317"/>
      <c r="Z36" s="322" t="s">
        <v>209</v>
      </c>
      <c r="AA36" s="318"/>
      <c r="AB36" s="29"/>
      <c r="AC36" s="29"/>
      <c r="AD36" s="29"/>
      <c r="AE36" s="29"/>
      <c r="AF36" s="29"/>
      <c r="AG36" s="29"/>
      <c r="AH36" s="29"/>
    </row>
    <row r="37" spans="1:34" ht="15.75" customHeight="1" x14ac:dyDescent="0.3">
      <c r="A37" s="29"/>
      <c r="B37" s="339"/>
      <c r="C37" s="305"/>
      <c r="D37" s="335"/>
      <c r="E37" s="326"/>
      <c r="F37" s="330"/>
      <c r="G37" s="330"/>
      <c r="H37" s="330"/>
      <c r="I37" s="330"/>
      <c r="J37" s="326"/>
      <c r="K37" s="324"/>
      <c r="L37" s="323"/>
      <c r="M37" s="324"/>
      <c r="N37" s="323"/>
      <c r="O37" s="325"/>
      <c r="P37" s="326"/>
      <c r="Q37" s="324"/>
      <c r="R37" s="323"/>
      <c r="S37" s="324"/>
      <c r="T37" s="323"/>
      <c r="U37" s="325"/>
      <c r="V37" s="326"/>
      <c r="W37" s="324"/>
      <c r="X37" s="323"/>
      <c r="Y37" s="324"/>
      <c r="Z37" s="323"/>
      <c r="AA37" s="325"/>
      <c r="AB37" s="29"/>
      <c r="AC37" s="29"/>
      <c r="AD37" s="29"/>
      <c r="AE37" s="29"/>
      <c r="AF37" s="29"/>
      <c r="AG37" s="29"/>
      <c r="AH37" s="29"/>
    </row>
    <row r="38" spans="1:34" ht="15" customHeight="1" x14ac:dyDescent="0.3">
      <c r="A38" s="29"/>
      <c r="B38" s="339"/>
      <c r="C38" s="305"/>
      <c r="D38" s="335"/>
      <c r="E38" s="327" t="s">
        <v>216</v>
      </c>
      <c r="F38" s="328"/>
      <c r="G38" s="328"/>
      <c r="H38" s="328"/>
      <c r="I38" s="308"/>
      <c r="J38" s="331" t="s">
        <v>209</v>
      </c>
      <c r="K38" s="312"/>
      <c r="L38" s="333" t="s">
        <v>209</v>
      </c>
      <c r="M38" s="312"/>
      <c r="N38" s="333" t="s">
        <v>209</v>
      </c>
      <c r="O38" s="308"/>
      <c r="P38" s="334" t="s">
        <v>209</v>
      </c>
      <c r="Q38" s="312"/>
      <c r="R38" s="307" t="s">
        <v>209</v>
      </c>
      <c r="S38" s="312"/>
      <c r="T38" s="307" t="s">
        <v>209</v>
      </c>
      <c r="U38" s="308"/>
      <c r="V38" s="311" t="s">
        <v>209</v>
      </c>
      <c r="W38" s="312"/>
      <c r="X38" s="315" t="s">
        <v>209</v>
      </c>
      <c r="Y38" s="312"/>
      <c r="Z38" s="315" t="s">
        <v>209</v>
      </c>
      <c r="AA38" s="308"/>
      <c r="AB38" s="29"/>
      <c r="AC38" s="29"/>
      <c r="AD38" s="29"/>
      <c r="AE38" s="29"/>
      <c r="AF38" s="29"/>
      <c r="AG38" s="29"/>
      <c r="AH38" s="29"/>
    </row>
    <row r="39" spans="1:34" ht="15" customHeight="1" x14ac:dyDescent="0.3">
      <c r="A39" s="29"/>
      <c r="B39" s="339"/>
      <c r="C39" s="305"/>
      <c r="D39" s="335"/>
      <c r="E39" s="329"/>
      <c r="F39" s="305"/>
      <c r="G39" s="305"/>
      <c r="H39" s="305"/>
      <c r="I39" s="335"/>
      <c r="J39" s="313"/>
      <c r="K39" s="314"/>
      <c r="L39" s="309"/>
      <c r="M39" s="314"/>
      <c r="N39" s="309"/>
      <c r="O39" s="310"/>
      <c r="P39" s="313"/>
      <c r="Q39" s="314"/>
      <c r="R39" s="309"/>
      <c r="S39" s="314"/>
      <c r="T39" s="309"/>
      <c r="U39" s="310"/>
      <c r="V39" s="313"/>
      <c r="W39" s="314"/>
      <c r="X39" s="309"/>
      <c r="Y39" s="314"/>
      <c r="Z39" s="309"/>
      <c r="AA39" s="310"/>
      <c r="AB39" s="29"/>
      <c r="AC39" s="29"/>
      <c r="AD39" s="29"/>
      <c r="AE39" s="29"/>
      <c r="AF39" s="29"/>
      <c r="AG39" s="29"/>
      <c r="AH39" s="29"/>
    </row>
    <row r="40" spans="1:34" ht="15" customHeight="1" x14ac:dyDescent="0.3">
      <c r="A40" s="29"/>
      <c r="B40" s="339"/>
      <c r="C40" s="305"/>
      <c r="D40" s="335"/>
      <c r="E40" s="329"/>
      <c r="F40" s="305"/>
      <c r="G40" s="305"/>
      <c r="H40" s="305"/>
      <c r="I40" s="335"/>
      <c r="J40" s="332" t="s">
        <v>209</v>
      </c>
      <c r="K40" s="317"/>
      <c r="L40" s="316" t="s">
        <v>209</v>
      </c>
      <c r="M40" s="317"/>
      <c r="N40" s="316" t="s">
        <v>209</v>
      </c>
      <c r="O40" s="318"/>
      <c r="P40" s="319" t="s">
        <v>209</v>
      </c>
      <c r="Q40" s="317"/>
      <c r="R40" s="320" t="s">
        <v>209</v>
      </c>
      <c r="S40" s="317"/>
      <c r="T40" s="320" t="s">
        <v>209</v>
      </c>
      <c r="U40" s="318"/>
      <c r="V40" s="321" t="s">
        <v>209</v>
      </c>
      <c r="W40" s="317"/>
      <c r="X40" s="322" t="s">
        <v>209</v>
      </c>
      <c r="Y40" s="317"/>
      <c r="Z40" s="322" t="s">
        <v>209</v>
      </c>
      <c r="AA40" s="318"/>
      <c r="AB40" s="29"/>
      <c r="AC40" s="29"/>
      <c r="AD40" s="29"/>
      <c r="AE40" s="29"/>
      <c r="AF40" s="29"/>
      <c r="AG40" s="29"/>
      <c r="AH40" s="29"/>
    </row>
    <row r="41" spans="1:34" ht="15" customHeight="1" x14ac:dyDescent="0.3">
      <c r="A41" s="29"/>
      <c r="B41" s="339"/>
      <c r="C41" s="305"/>
      <c r="D41" s="335"/>
      <c r="E41" s="329"/>
      <c r="F41" s="305"/>
      <c r="G41" s="305"/>
      <c r="H41" s="305"/>
      <c r="I41" s="335"/>
      <c r="J41" s="313"/>
      <c r="K41" s="314"/>
      <c r="L41" s="309"/>
      <c r="M41" s="314"/>
      <c r="N41" s="309"/>
      <c r="O41" s="310"/>
      <c r="P41" s="313"/>
      <c r="Q41" s="314"/>
      <c r="R41" s="309"/>
      <c r="S41" s="314"/>
      <c r="T41" s="309"/>
      <c r="U41" s="310"/>
      <c r="V41" s="313"/>
      <c r="W41" s="314"/>
      <c r="X41" s="309"/>
      <c r="Y41" s="314"/>
      <c r="Z41" s="309"/>
      <c r="AA41" s="310"/>
      <c r="AB41" s="29"/>
      <c r="AC41" s="29"/>
      <c r="AD41" s="29"/>
      <c r="AE41" s="29"/>
      <c r="AF41" s="29"/>
      <c r="AG41" s="29"/>
      <c r="AH41" s="29"/>
    </row>
    <row r="42" spans="1:34" ht="15" customHeight="1" x14ac:dyDescent="0.3">
      <c r="A42" s="29"/>
      <c r="B42" s="339"/>
      <c r="C42" s="305"/>
      <c r="D42" s="335"/>
      <c r="E42" s="329"/>
      <c r="F42" s="305"/>
      <c r="G42" s="305"/>
      <c r="H42" s="305"/>
      <c r="I42" s="335"/>
      <c r="J42" s="332" t="s">
        <v>209</v>
      </c>
      <c r="K42" s="317"/>
      <c r="L42" s="316" t="s">
        <v>209</v>
      </c>
      <c r="M42" s="317"/>
      <c r="N42" s="316" t="s">
        <v>209</v>
      </c>
      <c r="O42" s="318"/>
      <c r="P42" s="319" t="s">
        <v>209</v>
      </c>
      <c r="Q42" s="317"/>
      <c r="R42" s="320" t="s">
        <v>209</v>
      </c>
      <c r="S42" s="317"/>
      <c r="T42" s="320" t="s">
        <v>209</v>
      </c>
      <c r="U42" s="318"/>
      <c r="V42" s="321" t="s">
        <v>209</v>
      </c>
      <c r="W42" s="317"/>
      <c r="X42" s="322" t="s">
        <v>209</v>
      </c>
      <c r="Y42" s="317"/>
      <c r="Z42" s="322" t="s">
        <v>209</v>
      </c>
      <c r="AA42" s="318"/>
      <c r="AB42" s="29"/>
      <c r="AC42" s="29"/>
      <c r="AD42" s="29"/>
      <c r="AE42" s="29"/>
      <c r="AF42" s="29"/>
      <c r="AG42" s="29"/>
      <c r="AH42" s="29"/>
    </row>
    <row r="43" spans="1:34" ht="15" customHeight="1" x14ac:dyDescent="0.3">
      <c r="A43" s="29"/>
      <c r="B43" s="339"/>
      <c r="C43" s="305"/>
      <c r="D43" s="335"/>
      <c r="E43" s="329"/>
      <c r="F43" s="305"/>
      <c r="G43" s="305"/>
      <c r="H43" s="305"/>
      <c r="I43" s="335"/>
      <c r="J43" s="313"/>
      <c r="K43" s="314"/>
      <c r="L43" s="309"/>
      <c r="M43" s="314"/>
      <c r="N43" s="309"/>
      <c r="O43" s="310"/>
      <c r="P43" s="313"/>
      <c r="Q43" s="314"/>
      <c r="R43" s="309"/>
      <c r="S43" s="314"/>
      <c r="T43" s="309"/>
      <c r="U43" s="310"/>
      <c r="V43" s="313"/>
      <c r="W43" s="314"/>
      <c r="X43" s="309"/>
      <c r="Y43" s="314"/>
      <c r="Z43" s="309"/>
      <c r="AA43" s="310"/>
      <c r="AB43" s="29"/>
      <c r="AC43" s="29"/>
      <c r="AD43" s="29"/>
      <c r="AE43" s="29"/>
      <c r="AF43" s="29"/>
      <c r="AG43" s="29"/>
      <c r="AH43" s="29"/>
    </row>
    <row r="44" spans="1:34" ht="15" customHeight="1" x14ac:dyDescent="0.3">
      <c r="A44" s="29"/>
      <c r="B44" s="339"/>
      <c r="C44" s="305"/>
      <c r="D44" s="335"/>
      <c r="E44" s="329"/>
      <c r="F44" s="305"/>
      <c r="G44" s="305"/>
      <c r="H44" s="305"/>
      <c r="I44" s="335"/>
      <c r="J44" s="332" t="s">
        <v>209</v>
      </c>
      <c r="K44" s="317"/>
      <c r="L44" s="316" t="s">
        <v>209</v>
      </c>
      <c r="M44" s="317"/>
      <c r="N44" s="316" t="s">
        <v>209</v>
      </c>
      <c r="O44" s="318"/>
      <c r="P44" s="319" t="s">
        <v>209</v>
      </c>
      <c r="Q44" s="317"/>
      <c r="R44" s="320" t="s">
        <v>209</v>
      </c>
      <c r="S44" s="317"/>
      <c r="T44" s="320" t="s">
        <v>209</v>
      </c>
      <c r="U44" s="318"/>
      <c r="V44" s="321" t="s">
        <v>209</v>
      </c>
      <c r="W44" s="317"/>
      <c r="X44" s="322" t="s">
        <v>209</v>
      </c>
      <c r="Y44" s="317"/>
      <c r="Z44" s="322" t="s">
        <v>209</v>
      </c>
      <c r="AA44" s="318"/>
      <c r="AB44" s="29"/>
      <c r="AC44" s="29"/>
      <c r="AD44" s="29"/>
      <c r="AE44" s="29"/>
      <c r="AF44" s="29"/>
      <c r="AG44" s="29"/>
      <c r="AH44" s="29"/>
    </row>
    <row r="45" spans="1:34" ht="15.75" customHeight="1" x14ac:dyDescent="0.3">
      <c r="A45" s="29"/>
      <c r="B45" s="309"/>
      <c r="C45" s="341"/>
      <c r="D45" s="310"/>
      <c r="E45" s="326"/>
      <c r="F45" s="330"/>
      <c r="G45" s="330"/>
      <c r="H45" s="330"/>
      <c r="I45" s="325"/>
      <c r="J45" s="326"/>
      <c r="K45" s="324"/>
      <c r="L45" s="323"/>
      <c r="M45" s="324"/>
      <c r="N45" s="323"/>
      <c r="O45" s="325"/>
      <c r="P45" s="326"/>
      <c r="Q45" s="324"/>
      <c r="R45" s="323"/>
      <c r="S45" s="324"/>
      <c r="T45" s="323"/>
      <c r="U45" s="325"/>
      <c r="V45" s="326"/>
      <c r="W45" s="324"/>
      <c r="X45" s="323"/>
      <c r="Y45" s="324"/>
      <c r="Z45" s="323"/>
      <c r="AA45" s="325"/>
      <c r="AB45" s="29"/>
      <c r="AC45" s="29"/>
      <c r="AD45" s="29"/>
      <c r="AE45" s="29"/>
      <c r="AF45" s="29"/>
      <c r="AG45" s="29"/>
      <c r="AH45" s="29"/>
    </row>
    <row r="46" spans="1:34" ht="15" customHeight="1" x14ac:dyDescent="0.3">
      <c r="A46" s="29"/>
      <c r="B46" s="29"/>
      <c r="C46" s="29"/>
      <c r="D46" s="29"/>
      <c r="E46" s="29"/>
      <c r="F46" s="29"/>
      <c r="G46" s="29"/>
      <c r="H46" s="29"/>
      <c r="I46" s="29"/>
      <c r="J46" s="327" t="s">
        <v>217</v>
      </c>
      <c r="K46" s="328"/>
      <c r="L46" s="328"/>
      <c r="M46" s="328"/>
      <c r="N46" s="328"/>
      <c r="O46" s="308"/>
      <c r="P46" s="327" t="s">
        <v>218</v>
      </c>
      <c r="Q46" s="328"/>
      <c r="R46" s="328"/>
      <c r="S46" s="328"/>
      <c r="T46" s="328"/>
      <c r="U46" s="308"/>
      <c r="V46" s="327" t="s">
        <v>219</v>
      </c>
      <c r="W46" s="328"/>
      <c r="X46" s="328"/>
      <c r="Y46" s="328"/>
      <c r="Z46" s="328"/>
      <c r="AA46" s="308"/>
      <c r="AB46" s="29"/>
      <c r="AC46" s="29"/>
      <c r="AD46" s="29"/>
      <c r="AE46" s="29"/>
      <c r="AF46" s="29"/>
      <c r="AG46" s="29"/>
      <c r="AH46" s="29"/>
    </row>
    <row r="47" spans="1:34" ht="15" customHeight="1" x14ac:dyDescent="0.3">
      <c r="A47" s="29"/>
      <c r="B47" s="29"/>
      <c r="C47" s="29"/>
      <c r="D47" s="29"/>
      <c r="E47" s="29"/>
      <c r="F47" s="29"/>
      <c r="G47" s="29"/>
      <c r="H47" s="29"/>
      <c r="I47" s="29"/>
      <c r="J47" s="329"/>
      <c r="K47" s="305"/>
      <c r="L47" s="305"/>
      <c r="M47" s="305"/>
      <c r="N47" s="305"/>
      <c r="O47" s="335"/>
      <c r="P47" s="329"/>
      <c r="Q47" s="305"/>
      <c r="R47" s="305"/>
      <c r="S47" s="305"/>
      <c r="T47" s="305"/>
      <c r="U47" s="335"/>
      <c r="V47" s="329"/>
      <c r="W47" s="305"/>
      <c r="X47" s="305"/>
      <c r="Y47" s="305"/>
      <c r="Z47" s="305"/>
      <c r="AA47" s="335"/>
      <c r="AB47" s="29"/>
      <c r="AC47" s="29"/>
      <c r="AD47" s="29"/>
      <c r="AE47" s="29"/>
      <c r="AF47" s="29"/>
      <c r="AG47" s="29"/>
      <c r="AH47" s="29"/>
    </row>
    <row r="48" spans="1:34" ht="15" customHeight="1" x14ac:dyDescent="0.3">
      <c r="A48" s="29"/>
      <c r="B48" s="29"/>
      <c r="C48" s="29"/>
      <c r="D48" s="29"/>
      <c r="E48" s="29"/>
      <c r="F48" s="29"/>
      <c r="G48" s="29"/>
      <c r="H48" s="29"/>
      <c r="I48" s="29"/>
      <c r="J48" s="329"/>
      <c r="K48" s="305"/>
      <c r="L48" s="305"/>
      <c r="M48" s="305"/>
      <c r="N48" s="305"/>
      <c r="O48" s="335"/>
      <c r="P48" s="329"/>
      <c r="Q48" s="305"/>
      <c r="R48" s="305"/>
      <c r="S48" s="305"/>
      <c r="T48" s="305"/>
      <c r="U48" s="335"/>
      <c r="V48" s="329"/>
      <c r="W48" s="305"/>
      <c r="X48" s="305"/>
      <c r="Y48" s="305"/>
      <c r="Z48" s="305"/>
      <c r="AA48" s="335"/>
      <c r="AB48" s="29"/>
      <c r="AC48" s="29"/>
      <c r="AD48" s="29"/>
      <c r="AE48" s="29"/>
      <c r="AF48" s="29"/>
      <c r="AG48" s="29"/>
      <c r="AH48" s="29"/>
    </row>
    <row r="49" spans="1:34" ht="15" customHeight="1" x14ac:dyDescent="0.3">
      <c r="A49" s="29"/>
      <c r="B49" s="29"/>
      <c r="C49" s="29"/>
      <c r="D49" s="29"/>
      <c r="E49" s="29"/>
      <c r="F49" s="29"/>
      <c r="G49" s="29"/>
      <c r="H49" s="29"/>
      <c r="I49" s="29"/>
      <c r="J49" s="329"/>
      <c r="K49" s="305"/>
      <c r="L49" s="305"/>
      <c r="M49" s="305"/>
      <c r="N49" s="305"/>
      <c r="O49" s="335"/>
      <c r="P49" s="329"/>
      <c r="Q49" s="305"/>
      <c r="R49" s="305"/>
      <c r="S49" s="305"/>
      <c r="T49" s="305"/>
      <c r="U49" s="335"/>
      <c r="V49" s="329"/>
      <c r="W49" s="305"/>
      <c r="X49" s="305"/>
      <c r="Y49" s="305"/>
      <c r="Z49" s="305"/>
      <c r="AA49" s="335"/>
      <c r="AB49" s="29"/>
      <c r="AC49" s="29"/>
      <c r="AD49" s="29"/>
      <c r="AE49" s="29"/>
      <c r="AF49" s="29"/>
      <c r="AG49" s="29"/>
      <c r="AH49" s="29"/>
    </row>
    <row r="50" spans="1:34" ht="15" customHeight="1" x14ac:dyDescent="0.3">
      <c r="A50" s="29"/>
      <c r="B50" s="29"/>
      <c r="C50" s="29"/>
      <c r="D50" s="29"/>
      <c r="E50" s="29"/>
      <c r="F50" s="29"/>
      <c r="G50" s="29"/>
      <c r="H50" s="29"/>
      <c r="I50" s="29"/>
      <c r="J50" s="329"/>
      <c r="K50" s="305"/>
      <c r="L50" s="305"/>
      <c r="M50" s="305"/>
      <c r="N50" s="305"/>
      <c r="O50" s="335"/>
      <c r="P50" s="329"/>
      <c r="Q50" s="305"/>
      <c r="R50" s="305"/>
      <c r="S50" s="305"/>
      <c r="T50" s="305"/>
      <c r="U50" s="335"/>
      <c r="V50" s="329"/>
      <c r="W50" s="305"/>
      <c r="X50" s="305"/>
      <c r="Y50" s="305"/>
      <c r="Z50" s="305"/>
      <c r="AA50" s="335"/>
      <c r="AB50" s="29"/>
      <c r="AC50" s="29"/>
      <c r="AD50" s="29"/>
      <c r="AE50" s="29"/>
      <c r="AF50" s="29"/>
      <c r="AG50" s="29"/>
      <c r="AH50" s="29"/>
    </row>
    <row r="51" spans="1:34" ht="15.75" customHeight="1" x14ac:dyDescent="0.3">
      <c r="A51" s="29"/>
      <c r="B51" s="29"/>
      <c r="C51" s="29"/>
      <c r="D51" s="29"/>
      <c r="E51" s="29"/>
      <c r="F51" s="29"/>
      <c r="G51" s="29"/>
      <c r="H51" s="29"/>
      <c r="I51" s="29"/>
      <c r="J51" s="326"/>
      <c r="K51" s="330"/>
      <c r="L51" s="330"/>
      <c r="M51" s="330"/>
      <c r="N51" s="330"/>
      <c r="O51" s="325"/>
      <c r="P51" s="326"/>
      <c r="Q51" s="330"/>
      <c r="R51" s="330"/>
      <c r="S51" s="330"/>
      <c r="T51" s="330"/>
      <c r="U51" s="325"/>
      <c r="V51" s="326"/>
      <c r="W51" s="330"/>
      <c r="X51" s="330"/>
      <c r="Y51" s="330"/>
      <c r="Z51" s="330"/>
      <c r="AA51" s="325"/>
      <c r="AB51" s="29"/>
      <c r="AC51" s="29"/>
      <c r="AD51" s="29"/>
      <c r="AE51" s="29"/>
      <c r="AF51" s="29"/>
      <c r="AG51" s="29"/>
      <c r="AH51" s="29"/>
    </row>
    <row r="52" spans="1:34" ht="15.75" customHeight="1" x14ac:dyDescent="0.3">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row>
    <row r="53" spans="1:34" ht="15.75" customHeight="1"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row>
    <row r="54" spans="1:34" ht="15.75" customHeight="1" x14ac:dyDescent="0.3">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row>
    <row r="55" spans="1:34" ht="15.75" customHeight="1"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row>
    <row r="56" spans="1:34" ht="15.75" customHeight="1" x14ac:dyDescent="0.3">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row>
    <row r="57" spans="1:34" ht="15.75" customHeight="1"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row>
    <row r="58" spans="1:34" ht="15.75" customHeight="1" x14ac:dyDescent="0.3">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row>
    <row r="59" spans="1:34" ht="15.75" customHeight="1"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row>
    <row r="60" spans="1:34" ht="15.75" customHeight="1" x14ac:dyDescent="0.3">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row>
    <row r="61" spans="1:34" ht="15.75" customHeight="1"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row>
    <row r="62" spans="1:34" ht="15.75" customHeight="1" x14ac:dyDescent="0.3">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row>
    <row r="63" spans="1:34" ht="15.75" customHeight="1"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row>
    <row r="64" spans="1:34" ht="15.75" customHeight="1" x14ac:dyDescent="0.3">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row>
    <row r="65" spans="1:34" ht="15.75" customHeight="1"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row>
    <row r="66" spans="1:34" ht="15.75" customHeight="1" x14ac:dyDescent="0.3">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row>
    <row r="67" spans="1:34" ht="15.75" customHeight="1"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row>
    <row r="68" spans="1:34" ht="15.75" customHeight="1" x14ac:dyDescent="0.3">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row>
    <row r="69" spans="1:34" ht="15.75" customHeight="1"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row>
    <row r="70" spans="1:34" ht="15.75" customHeight="1" x14ac:dyDescent="0.3">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row>
    <row r="71" spans="1:34" ht="15.75" customHeight="1"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row>
    <row r="72" spans="1:34" ht="15.75" customHeight="1" x14ac:dyDescent="0.3">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row>
    <row r="73" spans="1:34" ht="15.75" customHeight="1"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row>
    <row r="74" spans="1:34" ht="15.75" customHeight="1" x14ac:dyDescent="0.3">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row>
    <row r="75" spans="1:34" ht="15.75" customHeight="1"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row>
    <row r="76" spans="1:34" ht="15.75" customHeight="1" x14ac:dyDescent="0.3">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row>
    <row r="77" spans="1:34" ht="15.75" customHeight="1"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row>
    <row r="78" spans="1:34" ht="15.75" customHeight="1" x14ac:dyDescent="0.3">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row>
    <row r="79" spans="1:34" ht="15.75" customHeight="1"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row>
    <row r="80" spans="1:34" ht="15.75" customHeight="1" x14ac:dyDescent="0.3">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row>
    <row r="81" spans="1:34" ht="15.75" customHeight="1"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row>
    <row r="82" spans="1:34" ht="15.75" customHeight="1" x14ac:dyDescent="0.3">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row>
    <row r="83" spans="1:34" ht="15.75" customHeight="1"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row>
    <row r="84" spans="1:34" ht="15.75" customHeight="1" x14ac:dyDescent="0.3">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row>
    <row r="85" spans="1:34" ht="15.75" customHeight="1"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row>
    <row r="86" spans="1:34" ht="15.75" customHeight="1" x14ac:dyDescent="0.3">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row>
    <row r="87" spans="1:34" ht="15.75" customHeight="1"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row>
    <row r="88" spans="1:34" ht="15.75" customHeight="1" x14ac:dyDescent="0.3">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row>
    <row r="89" spans="1:34" ht="15.75" customHeight="1"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row>
    <row r="90" spans="1:34" ht="15.75" customHeight="1" x14ac:dyDescent="0.3">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row>
    <row r="91" spans="1:34" ht="15.75" customHeight="1"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row>
    <row r="92" spans="1:34" ht="15.75" customHeight="1" x14ac:dyDescent="0.3">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row>
    <row r="93" spans="1:34" ht="15.75" customHeight="1"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row>
    <row r="94" spans="1:34" ht="15.75" customHeight="1" x14ac:dyDescent="0.3">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row>
    <row r="95" spans="1:34" ht="15.75" customHeight="1"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row>
    <row r="96" spans="1:34" ht="15.75" customHeight="1" x14ac:dyDescent="0.3">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row>
    <row r="97" spans="1:34" ht="15.75" customHeight="1"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row>
    <row r="98" spans="1:34" ht="15.75" customHeight="1" x14ac:dyDescent="0.3">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row>
    <row r="99" spans="1:34" ht="15.75" customHeight="1"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row>
    <row r="100" spans="1:34" ht="15.75" customHeight="1" x14ac:dyDescent="0.3">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row>
    <row r="101" spans="1:34" ht="15.75" customHeight="1"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row>
    <row r="102" spans="1:34" ht="15.75" customHeight="1" x14ac:dyDescent="0.3">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row>
    <row r="103" spans="1:34" ht="15.75" customHeight="1"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row>
    <row r="104" spans="1:34" ht="15.75" customHeight="1" x14ac:dyDescent="0.3">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row>
    <row r="105" spans="1:34" ht="15.75" customHeight="1"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row>
    <row r="106" spans="1:34" ht="15.75" customHeight="1" x14ac:dyDescent="0.3">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row>
    <row r="107" spans="1:34" ht="15.75" customHeight="1"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row>
    <row r="108" spans="1:34" ht="15.75" customHeight="1" x14ac:dyDescent="0.3">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row>
    <row r="109" spans="1:34" ht="15.75" customHeight="1"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row>
    <row r="110" spans="1:34" ht="15.75" customHeight="1" x14ac:dyDescent="0.3">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row>
    <row r="111" spans="1:34" ht="15.75" customHeight="1"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row>
    <row r="112" spans="1:34" ht="15.75" customHeight="1" x14ac:dyDescent="0.3">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row>
    <row r="113" spans="1:34" ht="15.75" customHeight="1"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row>
    <row r="114" spans="1:34" ht="15.75" customHeight="1" x14ac:dyDescent="0.3">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row>
    <row r="115" spans="1:34" ht="15.75" customHeight="1"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row>
    <row r="116" spans="1:34" ht="15.75" customHeight="1" x14ac:dyDescent="0.3">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row>
    <row r="117" spans="1:34" ht="15.75" customHeight="1"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row>
    <row r="118" spans="1:34" ht="15.75" customHeight="1" x14ac:dyDescent="0.3">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row>
    <row r="119" spans="1:34" ht="15.75" customHeight="1"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row>
    <row r="120" spans="1:34" ht="15.75" customHeight="1" x14ac:dyDescent="0.3">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row>
    <row r="121" spans="1:34" ht="15.75" customHeight="1"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row>
    <row r="122" spans="1:34" ht="15.75" customHeight="1" x14ac:dyDescent="0.3">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row>
    <row r="123" spans="1:34" ht="15.75" customHeight="1"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row>
    <row r="124" spans="1:34" ht="15.75" customHeight="1" x14ac:dyDescent="0.3">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row>
    <row r="125" spans="1:34" ht="15.75" customHeight="1"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row>
    <row r="126" spans="1:34" ht="15.75" customHeight="1" x14ac:dyDescent="0.3">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row>
    <row r="127" spans="1:34" ht="15.75" customHeight="1"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row>
    <row r="128" spans="1:34" ht="15.75" customHeight="1" x14ac:dyDescent="0.3">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row>
    <row r="129" spans="1:34" ht="15.75" customHeight="1"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row>
    <row r="130" spans="1:34" ht="15.75" customHeight="1" x14ac:dyDescent="0.3">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row>
    <row r="131" spans="1:34" ht="15.75" customHeight="1"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row>
    <row r="132" spans="1:34" ht="15.75" customHeight="1" x14ac:dyDescent="0.3">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row>
    <row r="133" spans="1:34" ht="15.75" customHeight="1"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row>
    <row r="134" spans="1:34" ht="15.75" customHeight="1" x14ac:dyDescent="0.3">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row>
    <row r="135" spans="1:34" ht="15.75" customHeight="1"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row>
    <row r="136" spans="1:34" ht="15.75" customHeight="1" x14ac:dyDescent="0.3">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row>
    <row r="137" spans="1:34" ht="15.75" customHeight="1"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row>
    <row r="138" spans="1:34" ht="15.75" customHeight="1" x14ac:dyDescent="0.3">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row>
    <row r="139" spans="1:34" ht="15.75" customHeight="1"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row>
    <row r="140" spans="1:34" ht="15.75" customHeight="1" x14ac:dyDescent="0.3">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row>
    <row r="141" spans="1:34" ht="15.75" customHeight="1"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row>
    <row r="142" spans="1:34" ht="15.75" customHeight="1" x14ac:dyDescent="0.3">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row>
    <row r="143" spans="1:34" ht="15.75"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row>
    <row r="144" spans="1:34" ht="15.75" customHeight="1" x14ac:dyDescent="0.3">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row>
    <row r="145" spans="1:34" ht="15.75"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row>
    <row r="146" spans="1:34" ht="15.75" customHeight="1" x14ac:dyDescent="0.3">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row>
    <row r="147" spans="1:34" ht="15.75"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row>
    <row r="148" spans="1:34" ht="15.75" customHeight="1" x14ac:dyDescent="0.3">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row>
    <row r="149" spans="1:34" ht="15.75"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row>
    <row r="150" spans="1:34" ht="15.75" customHeight="1" x14ac:dyDescent="0.3">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row>
    <row r="151" spans="1:34" ht="15.75"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row>
    <row r="152" spans="1:34" ht="15.75" customHeight="1" x14ac:dyDescent="0.3">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row>
    <row r="153" spans="1:34" ht="15.75"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row>
    <row r="154" spans="1:34" ht="15.75" customHeight="1" x14ac:dyDescent="0.3">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row>
    <row r="155" spans="1:34" ht="15.75"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row>
    <row r="156" spans="1:34" ht="15.75" customHeight="1" x14ac:dyDescent="0.3">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row>
    <row r="157" spans="1:34" ht="15.75"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row>
    <row r="158" spans="1:34" ht="15.75" customHeight="1" x14ac:dyDescent="0.3">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row>
    <row r="159" spans="1:34" ht="15.75"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row>
    <row r="160" spans="1:34" ht="15.75" customHeight="1" x14ac:dyDescent="0.3">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row>
    <row r="161" spans="1:34" ht="15.75"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row>
    <row r="162" spans="1:34" ht="15.75" customHeight="1" x14ac:dyDescent="0.3">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row>
    <row r="163" spans="1:34" ht="15.75"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row>
    <row r="164" spans="1:34" ht="15.75" customHeight="1" x14ac:dyDescent="0.3">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row>
    <row r="165" spans="1:34" ht="15.75"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row>
    <row r="166" spans="1:34" ht="15.75" customHeight="1" x14ac:dyDescent="0.3">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row>
    <row r="167" spans="1:34" ht="15.75"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row>
    <row r="168" spans="1:34" ht="15.75" customHeight="1" x14ac:dyDescent="0.3">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row>
    <row r="169" spans="1:34" ht="15.75"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row>
    <row r="170" spans="1:34" ht="15.75" customHeight="1" x14ac:dyDescent="0.3">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row>
    <row r="171" spans="1:34" ht="15.75"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row>
    <row r="172" spans="1:34" ht="15.75" customHeight="1" x14ac:dyDescent="0.3">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row>
    <row r="173" spans="1:34" ht="15.75"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row>
    <row r="174" spans="1:34" ht="15.75" customHeight="1" x14ac:dyDescent="0.3">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row>
    <row r="175" spans="1:34" ht="15.75"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row>
    <row r="176" spans="1:34" ht="15.75" customHeight="1" x14ac:dyDescent="0.3">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row>
    <row r="177" spans="1:34" ht="15.75"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row>
    <row r="178" spans="1:34" ht="15.75" customHeight="1" x14ac:dyDescent="0.3">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row>
    <row r="179" spans="1:34" ht="15.75"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row>
    <row r="180" spans="1:34" ht="15.75" customHeight="1" x14ac:dyDescent="0.3">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row>
    <row r="181" spans="1:34" ht="15.75"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row>
    <row r="182" spans="1:34" ht="15.75" customHeight="1" x14ac:dyDescent="0.3">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row>
    <row r="183" spans="1:34" ht="15.75"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row>
    <row r="184" spans="1:34" ht="15.75" customHeight="1" x14ac:dyDescent="0.3">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row>
    <row r="185" spans="1:34" ht="15.75"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row>
    <row r="186" spans="1:34" ht="15.75" customHeight="1" x14ac:dyDescent="0.3">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row>
    <row r="187" spans="1:34" ht="15.75"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row>
    <row r="188" spans="1:34" ht="15.75" customHeight="1" x14ac:dyDescent="0.3">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row>
    <row r="189" spans="1:34" ht="15.75"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row>
    <row r="190" spans="1:34" ht="15.75" customHeight="1" x14ac:dyDescent="0.3">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row>
    <row r="191" spans="1:34" ht="15.75"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row>
    <row r="192" spans="1:34" ht="15.75" customHeight="1" x14ac:dyDescent="0.3">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row>
    <row r="193" spans="1:34" ht="15.75"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row>
    <row r="194" spans="1:34" ht="15.75" customHeight="1" x14ac:dyDescent="0.3">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row>
    <row r="195" spans="1:34" ht="15.75"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row>
    <row r="196" spans="1:34" ht="15.75" customHeight="1" x14ac:dyDescent="0.3">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row>
    <row r="197" spans="1:34" ht="15.75"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row>
    <row r="198" spans="1:34" ht="15.75" customHeight="1" x14ac:dyDescent="0.3">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row>
    <row r="199" spans="1:34" ht="15.75"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row>
    <row r="200" spans="1:34" ht="15.75" customHeight="1" x14ac:dyDescent="0.3">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row>
    <row r="201" spans="1:34" ht="15.75"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row>
    <row r="202" spans="1:34" ht="15.75" customHeight="1" x14ac:dyDescent="0.3">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row>
    <row r="203" spans="1:34" ht="15.75"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row>
    <row r="204" spans="1:34" ht="15.75" customHeight="1" x14ac:dyDescent="0.3">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row>
    <row r="205" spans="1:34" ht="15.75"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row>
    <row r="206" spans="1:34" ht="15.75" customHeight="1" x14ac:dyDescent="0.3">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row>
    <row r="207" spans="1:34" ht="15.75"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row>
    <row r="208" spans="1:34" ht="15.75" customHeight="1" x14ac:dyDescent="0.3">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row>
    <row r="209" spans="1:34" ht="15.75"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row>
    <row r="210" spans="1:34" ht="15.75" customHeight="1" x14ac:dyDescent="0.3">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row>
    <row r="211" spans="1:34" ht="15.75"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row>
    <row r="212" spans="1:34" ht="15.75" customHeight="1" x14ac:dyDescent="0.3">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row>
    <row r="213" spans="1:34" ht="15.75"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row>
    <row r="214" spans="1:34" ht="15.75" customHeight="1" x14ac:dyDescent="0.3">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row>
    <row r="215" spans="1:34" ht="15.75"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row>
    <row r="216" spans="1:34" ht="15.75" customHeight="1" x14ac:dyDescent="0.3">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row>
    <row r="217" spans="1:34" ht="15.75"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row>
    <row r="218" spans="1:34" ht="15.75" customHeight="1" x14ac:dyDescent="0.3">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row>
    <row r="219" spans="1:34" ht="15.75"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row>
    <row r="220" spans="1:34" ht="15.75" customHeight="1" x14ac:dyDescent="0.3">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row>
    <row r="221" spans="1:34" ht="15.75" customHeight="1" x14ac:dyDescent="0.3">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row>
    <row r="222" spans="1:34" ht="15.75" customHeight="1" x14ac:dyDescent="0.3">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row>
    <row r="223" spans="1:34" ht="15.75" customHeight="1" x14ac:dyDescent="0.3">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row>
    <row r="224" spans="1:34" ht="15.75" customHeight="1" x14ac:dyDescent="0.3">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row>
    <row r="225" spans="1:34" ht="15.75" customHeight="1" x14ac:dyDescent="0.3">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row>
    <row r="226" spans="1:34" ht="15.75" customHeight="1" x14ac:dyDescent="0.3">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row>
    <row r="227" spans="1:34" ht="15.75" customHeight="1" x14ac:dyDescent="0.3">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row>
    <row r="228" spans="1:34" ht="15.75" customHeight="1" x14ac:dyDescent="0.3">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row>
    <row r="229" spans="1:34" ht="15.75" customHeight="1" x14ac:dyDescent="0.3">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row>
    <row r="230" spans="1:34" ht="15.75" customHeight="1" x14ac:dyDescent="0.3">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row>
    <row r="231" spans="1:34" ht="15.75" customHeight="1" x14ac:dyDescent="0.3">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row>
    <row r="232" spans="1:34" ht="15.75" customHeight="1" x14ac:dyDescent="0.3">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row>
    <row r="233" spans="1:34" ht="15.75" customHeight="1" x14ac:dyDescent="0.3">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row>
    <row r="234" spans="1:34" ht="15.75" customHeight="1" x14ac:dyDescent="0.3">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row>
    <row r="235" spans="1:34" ht="15.75" customHeight="1" x14ac:dyDescent="0.3">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row>
    <row r="236" spans="1:34" ht="15.75" customHeight="1" x14ac:dyDescent="0.3">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row>
    <row r="237" spans="1:34" ht="15.75" customHeight="1" x14ac:dyDescent="0.3">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row>
    <row r="238" spans="1:34" ht="15.75" customHeight="1" x14ac:dyDescent="0.3">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row>
    <row r="239" spans="1:34" ht="15.75" customHeight="1" x14ac:dyDescent="0.3">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row>
    <row r="240" spans="1:34" ht="15.75" customHeight="1" x14ac:dyDescent="0.3">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row>
    <row r="241" spans="1:34" ht="15.75" customHeight="1" x14ac:dyDescent="0.3">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row>
    <row r="242" spans="1:34" ht="15.75" customHeight="1" x14ac:dyDescent="0.3">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row>
    <row r="243" spans="1:34" ht="15.75" customHeight="1" x14ac:dyDescent="0.3">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row>
    <row r="244" spans="1:34" ht="15.75" customHeight="1" x14ac:dyDescent="0.3">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row>
    <row r="245" spans="1:34" ht="15.75" customHeight="1" x14ac:dyDescent="0.3">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row>
    <row r="246" spans="1:34" ht="15.75" customHeight="1" x14ac:dyDescent="0.3">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row>
    <row r="247" spans="1:34" ht="15.75" customHeight="1" x14ac:dyDescent="0.3">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row>
    <row r="248" spans="1:34" ht="15.75" customHeight="1" x14ac:dyDescent="0.3">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row>
    <row r="249" spans="1:34" ht="15.75" customHeight="1" x14ac:dyDescent="0.3">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row>
    <row r="250" spans="1:34" ht="15.75" customHeight="1" x14ac:dyDescent="0.3">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row>
    <row r="251" spans="1:34" ht="15.75" customHeight="1" x14ac:dyDescent="0.3">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row>
    <row r="252" spans="1:34" ht="15.75" customHeight="1" x14ac:dyDescent="0.3">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row>
    <row r="253" spans="1:34" ht="15.75" customHeight="1" x14ac:dyDescent="0.3">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row>
    <row r="254" spans="1:34" ht="15.75" customHeight="1" x14ac:dyDescent="0.3">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row>
    <row r="255" spans="1:34" ht="15.75" customHeight="1" x14ac:dyDescent="0.3">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row>
    <row r="256" spans="1:34" ht="15.75" customHeight="1" x14ac:dyDescent="0.3">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row>
    <row r="257" spans="1:34" ht="15.75" customHeight="1" x14ac:dyDescent="0.3">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row>
    <row r="258" spans="1:34" ht="15.75" customHeight="1" x14ac:dyDescent="0.3">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row>
    <row r="259" spans="1:34" ht="15.75" customHeight="1" x14ac:dyDescent="0.3">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row>
    <row r="260" spans="1:34" ht="15.75" customHeight="1" x14ac:dyDescent="0.3">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row>
    <row r="261" spans="1:34" ht="15.75" customHeight="1" x14ac:dyDescent="0.3">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row>
    <row r="262" spans="1:34" ht="15.75" customHeight="1" x14ac:dyDescent="0.3">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row>
    <row r="263" spans="1:34" ht="15.75" customHeight="1" x14ac:dyDescent="0.3">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row>
    <row r="264" spans="1:34" ht="15.75" customHeight="1" x14ac:dyDescent="0.3">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row>
    <row r="265" spans="1:34" ht="15.75" customHeight="1" x14ac:dyDescent="0.3">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row>
    <row r="266" spans="1:34" ht="15.75" customHeight="1" x14ac:dyDescent="0.3">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row>
    <row r="267" spans="1:34" ht="15.75" customHeight="1" x14ac:dyDescent="0.3">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row>
    <row r="268" spans="1:34" ht="15.75" customHeight="1" x14ac:dyDescent="0.3">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row>
    <row r="269" spans="1:34" ht="15.75" customHeight="1" x14ac:dyDescent="0.3">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row>
    <row r="270" spans="1:34" ht="15.75" customHeight="1" x14ac:dyDescent="0.3">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row>
    <row r="271" spans="1:34" ht="15.75" customHeight="1" x14ac:dyDescent="0.3">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row>
    <row r="272" spans="1:34" ht="15.75" customHeight="1" x14ac:dyDescent="0.3">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row>
    <row r="273" spans="1:34" ht="15.75" customHeight="1" x14ac:dyDescent="0.3">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row>
    <row r="274" spans="1:34" ht="15.75" customHeight="1" x14ac:dyDescent="0.3">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row>
    <row r="275" spans="1:34" ht="15.75" customHeight="1" x14ac:dyDescent="0.3">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row>
    <row r="276" spans="1:34" ht="15.75" customHeight="1" x14ac:dyDescent="0.3">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row>
    <row r="277" spans="1:34" ht="15.75" customHeight="1" x14ac:dyDescent="0.3">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row>
    <row r="278" spans="1:34" ht="15.75" customHeight="1" x14ac:dyDescent="0.3">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row>
    <row r="279" spans="1:34" ht="15.75" customHeight="1" x14ac:dyDescent="0.3">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row>
    <row r="280" spans="1:34" ht="15.75" customHeight="1" x14ac:dyDescent="0.3">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row>
    <row r="281" spans="1:34" ht="15.75" customHeight="1" x14ac:dyDescent="0.3">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row>
    <row r="282" spans="1:34" ht="15.75" customHeight="1" x14ac:dyDescent="0.3">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row>
    <row r="283" spans="1:34" ht="15.75" customHeight="1" x14ac:dyDescent="0.3">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row>
    <row r="284" spans="1:34" ht="15.75" customHeight="1" x14ac:dyDescent="0.3">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row>
    <row r="285" spans="1:34" ht="15.75" customHeight="1" x14ac:dyDescent="0.3">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row>
    <row r="286" spans="1:34" ht="15.75" customHeight="1" x14ac:dyDescent="0.3">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row>
    <row r="287" spans="1:34" ht="15.75" customHeight="1" x14ac:dyDescent="0.3">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row>
    <row r="288" spans="1:34" ht="15.75" customHeight="1" x14ac:dyDescent="0.3">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row>
    <row r="289" spans="1:34" ht="15.75" customHeight="1" x14ac:dyDescent="0.3">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row>
    <row r="290" spans="1:34" ht="15.75" customHeight="1" x14ac:dyDescent="0.3">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row>
    <row r="291" spans="1:34" ht="15.75" customHeight="1" x14ac:dyDescent="0.3">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row>
    <row r="292" spans="1:34" ht="15.75" customHeight="1" x14ac:dyDescent="0.3">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row>
    <row r="293" spans="1:34" ht="15.75" customHeight="1" x14ac:dyDescent="0.3">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row>
    <row r="294" spans="1:34" ht="15.75" customHeight="1" x14ac:dyDescent="0.3">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row>
    <row r="295" spans="1:34" ht="15.75" customHeight="1" x14ac:dyDescent="0.3">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row>
    <row r="296" spans="1:34" ht="15.75" customHeight="1" x14ac:dyDescent="0.3">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row>
    <row r="297" spans="1:34" ht="15.75" customHeight="1" x14ac:dyDescent="0.3">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row>
    <row r="298" spans="1:34" ht="15.75" customHeight="1" x14ac:dyDescent="0.3">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row>
    <row r="299" spans="1:34" ht="15.75" customHeight="1" x14ac:dyDescent="0.3">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row>
    <row r="300" spans="1:34" ht="15.75" customHeight="1" x14ac:dyDescent="0.3">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row>
    <row r="301" spans="1:34" ht="15.75" customHeight="1" x14ac:dyDescent="0.3">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row>
    <row r="302" spans="1:34" ht="15.75" customHeight="1" x14ac:dyDescent="0.3">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row>
    <row r="303" spans="1:34" ht="15.75" customHeight="1" x14ac:dyDescent="0.3">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row>
    <row r="304" spans="1:34" ht="15.75" customHeight="1" x14ac:dyDescent="0.3">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row>
    <row r="305" spans="1:34" ht="15.75" customHeight="1" x14ac:dyDescent="0.3">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row>
    <row r="306" spans="1:34" ht="15.75" customHeight="1" x14ac:dyDescent="0.3">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row>
    <row r="307" spans="1:34" ht="15.75" customHeight="1" x14ac:dyDescent="0.3">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row>
    <row r="308" spans="1:34" ht="15.75" customHeight="1" x14ac:dyDescent="0.3">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row>
    <row r="309" spans="1:34" ht="15.75" customHeight="1" x14ac:dyDescent="0.3">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row>
    <row r="310" spans="1:34" ht="15.75" customHeight="1" x14ac:dyDescent="0.3">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row>
    <row r="311" spans="1:34" ht="15.75" customHeight="1" x14ac:dyDescent="0.3">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row>
    <row r="312" spans="1:34" ht="15.75" customHeight="1" x14ac:dyDescent="0.3">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row>
    <row r="313" spans="1:34" ht="15.75" customHeight="1" x14ac:dyDescent="0.3">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row>
    <row r="314" spans="1:34" ht="15.75" customHeight="1" x14ac:dyDescent="0.3">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row>
    <row r="315" spans="1:34" ht="15.75" customHeight="1" x14ac:dyDescent="0.3">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row>
    <row r="316" spans="1:34" ht="15.75" customHeight="1" x14ac:dyDescent="0.3">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row>
    <row r="317" spans="1:34" ht="15.75" customHeight="1" x14ac:dyDescent="0.3">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row>
    <row r="318" spans="1:34" ht="15.75" customHeight="1" x14ac:dyDescent="0.3">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row>
    <row r="319" spans="1:34" ht="15.75" customHeight="1" x14ac:dyDescent="0.3">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row>
    <row r="320" spans="1:34" ht="15.75" customHeight="1" x14ac:dyDescent="0.3">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row>
    <row r="321" spans="1:34" ht="15.75" customHeight="1" x14ac:dyDescent="0.3">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row>
    <row r="322" spans="1:34" ht="15.75" customHeight="1" x14ac:dyDescent="0.3">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row>
    <row r="323" spans="1:34" ht="15.75" customHeight="1" x14ac:dyDescent="0.3">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row>
    <row r="324" spans="1:34" ht="15.75" customHeight="1" x14ac:dyDescent="0.3">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row>
    <row r="325" spans="1:34" ht="15.75" customHeight="1" x14ac:dyDescent="0.3">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row>
    <row r="326" spans="1:34" ht="15.75" customHeight="1" x14ac:dyDescent="0.3">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row>
    <row r="327" spans="1:34" ht="15.75" customHeight="1" x14ac:dyDescent="0.3">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row>
    <row r="328" spans="1:34" ht="15.75" customHeight="1" x14ac:dyDescent="0.3">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row>
    <row r="329" spans="1:34" ht="15.75" customHeight="1" x14ac:dyDescent="0.3">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row>
    <row r="330" spans="1:34" ht="15.75" customHeight="1" x14ac:dyDescent="0.3">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row>
    <row r="331" spans="1:34" ht="15.75" customHeight="1" x14ac:dyDescent="0.3">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row>
    <row r="332" spans="1:34" ht="15.75" customHeight="1" x14ac:dyDescent="0.3">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row>
    <row r="333" spans="1:34" ht="15.75" customHeight="1" x14ac:dyDescent="0.3">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row>
    <row r="334" spans="1:34" ht="15.75" customHeight="1" x14ac:dyDescent="0.3">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row>
    <row r="335" spans="1:34" ht="15.75" customHeight="1" x14ac:dyDescent="0.3">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row>
    <row r="336" spans="1:34" ht="15.75" customHeight="1" x14ac:dyDescent="0.3">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row>
    <row r="337" spans="1:34" ht="15.75" customHeight="1" x14ac:dyDescent="0.3">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row>
    <row r="338" spans="1:34" ht="15.75" customHeight="1" x14ac:dyDescent="0.3">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row>
    <row r="339" spans="1:34" ht="15.75" customHeight="1" x14ac:dyDescent="0.3">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row>
    <row r="340" spans="1:34" ht="15.75" customHeight="1" x14ac:dyDescent="0.3">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row>
    <row r="341" spans="1:34" ht="15.75" customHeight="1" x14ac:dyDescent="0.3">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row>
    <row r="342" spans="1:34" ht="15.75" customHeight="1" x14ac:dyDescent="0.3">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row>
    <row r="343" spans="1:34" ht="15.75" customHeight="1" x14ac:dyDescent="0.3">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row>
    <row r="344" spans="1:34" ht="15.75" customHeight="1" x14ac:dyDescent="0.3">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row>
    <row r="345" spans="1:34" ht="15.75" customHeight="1" x14ac:dyDescent="0.3">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row>
    <row r="346" spans="1:34" ht="15.75" customHeight="1" x14ac:dyDescent="0.3">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row>
    <row r="347" spans="1:34" ht="15.75" customHeight="1" x14ac:dyDescent="0.3">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row>
    <row r="348" spans="1:34" ht="15.75" customHeight="1" x14ac:dyDescent="0.3">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row>
    <row r="349" spans="1:34" ht="15.75" customHeight="1" x14ac:dyDescent="0.3">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row>
    <row r="350" spans="1:34" ht="15.75" customHeight="1" x14ac:dyDescent="0.3">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row>
    <row r="351" spans="1:34" ht="15.75" customHeight="1" x14ac:dyDescent="0.3">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row>
    <row r="352" spans="1:34" ht="15.75" customHeight="1" x14ac:dyDescent="0.3">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row>
    <row r="353" spans="1:34" ht="15.75" customHeight="1" x14ac:dyDescent="0.3">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row>
    <row r="354" spans="1:34" ht="15.75" customHeight="1" x14ac:dyDescent="0.3">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row>
    <row r="355" spans="1:34" ht="15.75" customHeight="1" x14ac:dyDescent="0.3">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row>
    <row r="356" spans="1:34" ht="15.75" customHeight="1" x14ac:dyDescent="0.3">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row>
    <row r="357" spans="1:34" ht="15.75" customHeight="1" x14ac:dyDescent="0.3">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row>
    <row r="358" spans="1:34" ht="15.75" customHeight="1" x14ac:dyDescent="0.3">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row>
    <row r="359" spans="1:34" ht="15.75" customHeight="1" x14ac:dyDescent="0.3">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row>
    <row r="360" spans="1:34" ht="15.75" customHeight="1" x14ac:dyDescent="0.3">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row>
    <row r="361" spans="1:34" ht="15.75" customHeight="1" x14ac:dyDescent="0.3">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row>
    <row r="362" spans="1:34" ht="15.75" customHeight="1" x14ac:dyDescent="0.3">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row>
    <row r="363" spans="1:34" ht="15.75" customHeight="1" x14ac:dyDescent="0.3">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row>
    <row r="364" spans="1:34" ht="15.75" customHeight="1" x14ac:dyDescent="0.3">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row>
    <row r="365" spans="1:34" ht="15.75" customHeight="1" x14ac:dyDescent="0.3">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row>
    <row r="366" spans="1:34" ht="15.75" customHeight="1" x14ac:dyDescent="0.3">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row>
    <row r="367" spans="1:34" ht="15.75" customHeight="1" x14ac:dyDescent="0.3">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row>
    <row r="368" spans="1:34" ht="15.75" customHeight="1" x14ac:dyDescent="0.3">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row>
    <row r="369" spans="1:34" ht="15.75" customHeight="1" x14ac:dyDescent="0.3">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row>
    <row r="370" spans="1:34" ht="15.75" customHeight="1" x14ac:dyDescent="0.3">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row>
    <row r="371" spans="1:34" ht="15.75" customHeight="1" x14ac:dyDescent="0.3">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row>
    <row r="372" spans="1:34" ht="15.75" customHeight="1" x14ac:dyDescent="0.3">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row>
    <row r="373" spans="1:34" ht="15.75" customHeight="1" x14ac:dyDescent="0.3">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row>
    <row r="374" spans="1:34" ht="15.75" customHeight="1" x14ac:dyDescent="0.3">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row>
    <row r="375" spans="1:34" ht="15.75" customHeight="1" x14ac:dyDescent="0.3">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row>
    <row r="376" spans="1:34" ht="15.75" customHeight="1" x14ac:dyDescent="0.3">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row>
    <row r="377" spans="1:34" ht="15.75" customHeight="1" x14ac:dyDescent="0.3">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row>
    <row r="378" spans="1:34" ht="15.75" customHeight="1" x14ac:dyDescent="0.3">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row>
    <row r="379" spans="1:34" ht="15.75" customHeight="1" x14ac:dyDescent="0.3">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row>
    <row r="380" spans="1:34" ht="15.75" customHeight="1" x14ac:dyDescent="0.3">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row>
    <row r="381" spans="1:34" ht="15.75" customHeight="1" x14ac:dyDescent="0.3">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row>
    <row r="382" spans="1:34" ht="15.75" customHeight="1" x14ac:dyDescent="0.3">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row>
    <row r="383" spans="1:34" ht="15.75" customHeight="1" x14ac:dyDescent="0.3">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row>
    <row r="384" spans="1:34" ht="15.75" customHeight="1" x14ac:dyDescent="0.3">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row>
    <row r="385" spans="1:34" ht="15.75" customHeight="1" x14ac:dyDescent="0.3">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row>
    <row r="386" spans="1:34" ht="15.75" customHeight="1" x14ac:dyDescent="0.3">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row>
    <row r="387" spans="1:34" ht="15.75" customHeight="1" x14ac:dyDescent="0.3">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row>
    <row r="388" spans="1:34" ht="15.75" customHeight="1" x14ac:dyDescent="0.3">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row>
    <row r="389" spans="1:34" ht="15.75" customHeight="1" x14ac:dyDescent="0.3">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row>
    <row r="390" spans="1:34" ht="15.75" customHeight="1" x14ac:dyDescent="0.3">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row>
    <row r="391" spans="1:34" ht="15.75" customHeight="1" x14ac:dyDescent="0.3">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row>
    <row r="392" spans="1:34" ht="15.75" customHeight="1" x14ac:dyDescent="0.3">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row>
    <row r="393" spans="1:34" ht="15.75" customHeight="1" x14ac:dyDescent="0.3">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row>
    <row r="394" spans="1:34" ht="15.75" customHeight="1" x14ac:dyDescent="0.3">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row>
    <row r="395" spans="1:34" ht="15.75" customHeight="1" x14ac:dyDescent="0.3">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row>
    <row r="396" spans="1:34" ht="15.75" customHeight="1" x14ac:dyDescent="0.3">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row>
    <row r="397" spans="1:34" ht="15.75" customHeight="1" x14ac:dyDescent="0.3">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row>
    <row r="398" spans="1:34" ht="15.75" customHeight="1" x14ac:dyDescent="0.3">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row>
    <row r="399" spans="1:34" ht="15.75" customHeight="1" x14ac:dyDescent="0.3">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row>
    <row r="400" spans="1:34" ht="15.75" customHeight="1" x14ac:dyDescent="0.3">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row>
    <row r="401" spans="1:34" ht="15.75" customHeight="1" x14ac:dyDescent="0.3">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row>
    <row r="402" spans="1:34" ht="15.75" customHeight="1" x14ac:dyDescent="0.3">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row>
    <row r="403" spans="1:34" ht="15.75" customHeight="1" x14ac:dyDescent="0.3">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row>
    <row r="404" spans="1:34" ht="15.75" customHeight="1" x14ac:dyDescent="0.3">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row>
    <row r="405" spans="1:34" ht="15.75" customHeight="1" x14ac:dyDescent="0.3">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row>
    <row r="406" spans="1:34" ht="15.75" customHeight="1" x14ac:dyDescent="0.3">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row>
    <row r="407" spans="1:34" ht="15.75" customHeight="1" x14ac:dyDescent="0.3">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row>
    <row r="408" spans="1:34" ht="15.75" customHeight="1" x14ac:dyDescent="0.3">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row>
    <row r="409" spans="1:34" ht="15.75" customHeight="1" x14ac:dyDescent="0.3">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row>
    <row r="410" spans="1:34" ht="15.75" customHeight="1" x14ac:dyDescent="0.3">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row>
    <row r="411" spans="1:34" ht="15.75" customHeight="1" x14ac:dyDescent="0.3">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row>
    <row r="412" spans="1:34" ht="15.75" customHeight="1" x14ac:dyDescent="0.3">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row>
    <row r="413" spans="1:34" ht="15.75" customHeight="1" x14ac:dyDescent="0.3">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row>
    <row r="414" spans="1:34" ht="15.75" customHeight="1" x14ac:dyDescent="0.3">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row>
    <row r="415" spans="1:34" ht="15.75" customHeight="1" x14ac:dyDescent="0.3">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row>
    <row r="416" spans="1:34" ht="15.75" customHeight="1" x14ac:dyDescent="0.3">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row>
    <row r="417" spans="1:34" ht="15.75" customHeight="1" x14ac:dyDescent="0.3">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row>
    <row r="418" spans="1:34" ht="15.75" customHeight="1" x14ac:dyDescent="0.3">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row>
    <row r="419" spans="1:34" ht="15.75" customHeight="1" x14ac:dyDescent="0.3">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row>
    <row r="420" spans="1:34" ht="15.75" customHeight="1" x14ac:dyDescent="0.3">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row>
    <row r="421" spans="1:34" ht="15.75" customHeight="1" x14ac:dyDescent="0.3">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row>
    <row r="422" spans="1:34" ht="15.75" customHeight="1" x14ac:dyDescent="0.3">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row>
    <row r="423" spans="1:34" ht="15.75" customHeight="1" x14ac:dyDescent="0.3">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row>
    <row r="424" spans="1:34" ht="15.75" customHeight="1" x14ac:dyDescent="0.3">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row>
    <row r="425" spans="1:34" ht="15.75" customHeight="1" x14ac:dyDescent="0.3">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row>
    <row r="426" spans="1:34" ht="15.75" customHeight="1" x14ac:dyDescent="0.3">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row>
    <row r="427" spans="1:34" ht="15.75" customHeight="1" x14ac:dyDescent="0.3">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row>
    <row r="428" spans="1:34" ht="15.75" customHeight="1" x14ac:dyDescent="0.3">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row>
    <row r="429" spans="1:34" ht="15.75" customHeight="1" x14ac:dyDescent="0.3">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row>
    <row r="430" spans="1:34" ht="15.75" customHeight="1" x14ac:dyDescent="0.3">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row>
    <row r="431" spans="1:34" ht="15.75" customHeight="1" x14ac:dyDescent="0.3">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row>
    <row r="432" spans="1:34" ht="15.75" customHeight="1" x14ac:dyDescent="0.3">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row>
    <row r="433" spans="1:34" ht="15.75" customHeight="1" x14ac:dyDescent="0.3">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row>
    <row r="434" spans="1:34" ht="15.75" customHeight="1" x14ac:dyDescent="0.3">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row>
    <row r="435" spans="1:34" ht="15.75" customHeight="1" x14ac:dyDescent="0.3">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row>
    <row r="436" spans="1:34" ht="15.75" customHeight="1" x14ac:dyDescent="0.3">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row>
    <row r="437" spans="1:34" ht="15.75" customHeight="1" x14ac:dyDescent="0.3">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row>
    <row r="438" spans="1:34" ht="15.75" customHeight="1" x14ac:dyDescent="0.3">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row>
    <row r="439" spans="1:34" ht="15.75" customHeight="1" x14ac:dyDescent="0.3">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row>
    <row r="440" spans="1:34" ht="15.75" customHeight="1" x14ac:dyDescent="0.3">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row>
    <row r="441" spans="1:34" ht="15.75" customHeight="1" x14ac:dyDescent="0.3">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row>
    <row r="442" spans="1:34" ht="15.75" customHeight="1" x14ac:dyDescent="0.3">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row>
    <row r="443" spans="1:34" ht="15.75" customHeight="1" x14ac:dyDescent="0.3">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row>
    <row r="444" spans="1:34" ht="15.75" customHeight="1" x14ac:dyDescent="0.3">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row>
    <row r="445" spans="1:34" ht="15.75" customHeight="1" x14ac:dyDescent="0.3">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row>
    <row r="446" spans="1:34" ht="15.75" customHeight="1" x14ac:dyDescent="0.3">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row>
    <row r="447" spans="1:34" ht="15.75" customHeight="1" x14ac:dyDescent="0.3">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row>
    <row r="448" spans="1:34" ht="15.75" customHeight="1" x14ac:dyDescent="0.3">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row>
    <row r="449" spans="1:34" ht="15.75" customHeight="1" x14ac:dyDescent="0.3">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row>
    <row r="450" spans="1:34" ht="15.75" customHeight="1" x14ac:dyDescent="0.3">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row>
    <row r="451" spans="1:34" ht="15.75" customHeight="1" x14ac:dyDescent="0.3">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row>
    <row r="452" spans="1:34" ht="15.75" customHeight="1" x14ac:dyDescent="0.3">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row>
    <row r="453" spans="1:34" ht="15.75" customHeight="1" x14ac:dyDescent="0.3">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row>
    <row r="454" spans="1:34" ht="15.75" customHeight="1" x14ac:dyDescent="0.3">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row>
    <row r="455" spans="1:34" ht="15.75" customHeight="1" x14ac:dyDescent="0.3">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row>
    <row r="456" spans="1:34" ht="15.75" customHeight="1" x14ac:dyDescent="0.3">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row>
    <row r="457" spans="1:34" ht="15.75" customHeight="1" x14ac:dyDescent="0.3">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row>
    <row r="458" spans="1:34" ht="15.75" customHeight="1" x14ac:dyDescent="0.3">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row>
    <row r="459" spans="1:34" ht="15.75" customHeight="1" x14ac:dyDescent="0.3">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row>
    <row r="460" spans="1:34" ht="15.75" customHeight="1" x14ac:dyDescent="0.3">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row>
    <row r="461" spans="1:34" ht="15.75" customHeight="1" x14ac:dyDescent="0.3">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row>
    <row r="462" spans="1:34" ht="15.75" customHeight="1" x14ac:dyDescent="0.3">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row>
    <row r="463" spans="1:34" ht="15.75" customHeight="1" x14ac:dyDescent="0.3">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row>
    <row r="464" spans="1:34" ht="15.75" customHeight="1" x14ac:dyDescent="0.3">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row>
    <row r="465" spans="1:34" ht="15.75" customHeight="1" x14ac:dyDescent="0.3">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row>
    <row r="466" spans="1:34" ht="15.75" customHeight="1" x14ac:dyDescent="0.3">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row>
    <row r="467" spans="1:34" ht="15.75" customHeight="1" x14ac:dyDescent="0.3">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row>
    <row r="468" spans="1:34" ht="15.75" customHeight="1" x14ac:dyDescent="0.3">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row>
    <row r="469" spans="1:34" ht="15.75" customHeight="1" x14ac:dyDescent="0.3">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row>
    <row r="470" spans="1:34" ht="15.75" customHeight="1" x14ac:dyDescent="0.3">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row>
    <row r="471" spans="1:34" ht="15.75" customHeight="1" x14ac:dyDescent="0.3">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row>
    <row r="472" spans="1:34" ht="15.75" customHeight="1" x14ac:dyDescent="0.3">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row>
    <row r="473" spans="1:34" ht="15.75" customHeight="1" x14ac:dyDescent="0.3">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row>
    <row r="474" spans="1:34" ht="15.75" customHeight="1" x14ac:dyDescent="0.3">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row>
    <row r="475" spans="1:34" ht="15.75" customHeight="1" x14ac:dyDescent="0.3">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row>
    <row r="476" spans="1:34" ht="15.75" customHeight="1" x14ac:dyDescent="0.3">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row>
    <row r="477" spans="1:34" ht="15.75" customHeight="1" x14ac:dyDescent="0.3">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row>
    <row r="478" spans="1:34" ht="15.75" customHeight="1" x14ac:dyDescent="0.3">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row>
    <row r="479" spans="1:34" ht="15.75" customHeight="1" x14ac:dyDescent="0.3">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row>
    <row r="480" spans="1:34" ht="15.75" customHeight="1" x14ac:dyDescent="0.3">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row>
    <row r="481" spans="1:34" ht="15.75" customHeight="1" x14ac:dyDescent="0.3">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row>
    <row r="482" spans="1:34" ht="15.75" customHeight="1" x14ac:dyDescent="0.3">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row>
    <row r="483" spans="1:34" ht="15.75" customHeight="1" x14ac:dyDescent="0.3">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row>
    <row r="484" spans="1:34" ht="15.75" customHeight="1" x14ac:dyDescent="0.3">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row>
    <row r="485" spans="1:34" ht="15.75" customHeight="1" x14ac:dyDescent="0.3">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row>
    <row r="486" spans="1:34" ht="15.75" customHeight="1" x14ac:dyDescent="0.3">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row>
    <row r="487" spans="1:34" ht="15.75" customHeight="1" x14ac:dyDescent="0.3">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row>
    <row r="488" spans="1:34" ht="15.75" customHeight="1" x14ac:dyDescent="0.3">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row>
    <row r="489" spans="1:34" ht="15.75" customHeight="1" x14ac:dyDescent="0.3">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row>
    <row r="490" spans="1:34" ht="15.75" customHeight="1" x14ac:dyDescent="0.3">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row>
    <row r="491" spans="1:34" ht="15.75" customHeight="1" x14ac:dyDescent="0.3">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row>
    <row r="492" spans="1:34" ht="15.75" customHeight="1" x14ac:dyDescent="0.3">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row>
    <row r="493" spans="1:34" ht="15.75" customHeight="1" x14ac:dyDescent="0.3">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row>
    <row r="494" spans="1:34" ht="15.75" customHeight="1" x14ac:dyDescent="0.3">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row>
    <row r="495" spans="1:34" ht="15.75" customHeight="1" x14ac:dyDescent="0.3">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row>
    <row r="496" spans="1:34" ht="15.75" customHeight="1" x14ac:dyDescent="0.3">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row>
    <row r="497" spans="1:34" ht="15.75" customHeight="1" x14ac:dyDescent="0.3">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row>
    <row r="498" spans="1:34" ht="15.75" customHeight="1" x14ac:dyDescent="0.3">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row>
    <row r="499" spans="1:34" ht="15.75" customHeight="1" x14ac:dyDescent="0.3">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row>
    <row r="500" spans="1:34" ht="15.75" customHeight="1" x14ac:dyDescent="0.3">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row>
    <row r="501" spans="1:34" ht="15.75" customHeight="1" x14ac:dyDescent="0.3">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row>
    <row r="502" spans="1:34" ht="15.75" customHeight="1" x14ac:dyDescent="0.3">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row>
    <row r="503" spans="1:34" ht="15.75" customHeight="1" x14ac:dyDescent="0.3">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row>
    <row r="504" spans="1:34" ht="15.75" customHeight="1" x14ac:dyDescent="0.3">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row>
    <row r="505" spans="1:34" ht="15.75" customHeight="1" x14ac:dyDescent="0.3">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row>
    <row r="506" spans="1:34" ht="15.75" customHeight="1" x14ac:dyDescent="0.3">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row>
    <row r="507" spans="1:34" ht="15.75" customHeight="1" x14ac:dyDescent="0.3">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row>
    <row r="508" spans="1:34" ht="15.75" customHeight="1" x14ac:dyDescent="0.3">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row>
    <row r="509" spans="1:34" ht="15.75" customHeight="1" x14ac:dyDescent="0.3">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row>
    <row r="510" spans="1:34" ht="15.75" customHeight="1" x14ac:dyDescent="0.3">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row>
    <row r="511" spans="1:34" ht="15.75" customHeight="1" x14ac:dyDescent="0.3">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row>
    <row r="512" spans="1:34" ht="15.75" customHeight="1" x14ac:dyDescent="0.3">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row>
    <row r="513" spans="1:34" ht="15.75" customHeight="1" x14ac:dyDescent="0.3">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row>
    <row r="514" spans="1:34" ht="15.75" customHeight="1" x14ac:dyDescent="0.3">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row>
    <row r="515" spans="1:34" ht="15.75" customHeight="1" x14ac:dyDescent="0.3">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row>
    <row r="516" spans="1:34" ht="15.75" customHeight="1" x14ac:dyDescent="0.3">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row>
    <row r="517" spans="1:34" ht="15.75" customHeight="1" x14ac:dyDescent="0.3">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row>
    <row r="518" spans="1:34" ht="15.75" customHeight="1" x14ac:dyDescent="0.3">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row>
    <row r="519" spans="1:34" ht="15.75" customHeight="1" x14ac:dyDescent="0.3">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row>
    <row r="520" spans="1:34" ht="15.75" customHeight="1" x14ac:dyDescent="0.3">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row>
    <row r="521" spans="1:34" ht="15.75" customHeight="1" x14ac:dyDescent="0.3">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row>
    <row r="522" spans="1:34" ht="15.75" customHeight="1" x14ac:dyDescent="0.3">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row>
    <row r="523" spans="1:34" ht="15.75" customHeight="1" x14ac:dyDescent="0.3">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row>
    <row r="524" spans="1:34" ht="15.75" customHeight="1" x14ac:dyDescent="0.3">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row>
    <row r="525" spans="1:34" ht="15.75" customHeight="1" x14ac:dyDescent="0.3">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row>
    <row r="526" spans="1:34" ht="15.75" customHeight="1" x14ac:dyDescent="0.3">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row>
    <row r="527" spans="1:34" ht="15.75" customHeight="1" x14ac:dyDescent="0.3">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row>
    <row r="528" spans="1:34" ht="15.75" customHeight="1" x14ac:dyDescent="0.3">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row>
    <row r="529" spans="1:34" ht="15.75" customHeight="1" x14ac:dyDescent="0.3">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row>
    <row r="530" spans="1:34" ht="15.75" customHeight="1" x14ac:dyDescent="0.3">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row>
    <row r="531" spans="1:34" ht="15.75" customHeight="1" x14ac:dyDescent="0.3">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row>
    <row r="532" spans="1:34" ht="15.75" customHeight="1" x14ac:dyDescent="0.3">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row>
    <row r="533" spans="1:34" ht="15.75" customHeight="1" x14ac:dyDescent="0.3">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row>
    <row r="534" spans="1:34" ht="15.75" customHeight="1" x14ac:dyDescent="0.3">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row>
    <row r="535" spans="1:34" ht="15.75" customHeight="1" x14ac:dyDescent="0.3">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row>
    <row r="536" spans="1:34" ht="15.75" customHeight="1" x14ac:dyDescent="0.3">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row>
    <row r="537" spans="1:34" ht="15.75" customHeight="1" x14ac:dyDescent="0.3">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row>
    <row r="538" spans="1:34" ht="15.75" customHeight="1" x14ac:dyDescent="0.3">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row>
    <row r="539" spans="1:34" ht="15.75" customHeight="1" x14ac:dyDescent="0.3">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row>
    <row r="540" spans="1:34" ht="15.75" customHeight="1" x14ac:dyDescent="0.3">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row>
    <row r="541" spans="1:34" ht="15.75" customHeight="1" x14ac:dyDescent="0.3">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row>
    <row r="542" spans="1:34" ht="15.75" customHeight="1" x14ac:dyDescent="0.3">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row>
    <row r="543" spans="1:34" ht="15.75" customHeight="1" x14ac:dyDescent="0.3">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row>
    <row r="544" spans="1:34" ht="15.75" customHeight="1" x14ac:dyDescent="0.3">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row>
    <row r="545" spans="1:34" ht="15.75" customHeight="1" x14ac:dyDescent="0.3">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row>
    <row r="546" spans="1:34" ht="15.75" customHeight="1" x14ac:dyDescent="0.3">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row>
    <row r="547" spans="1:34" ht="15.75" customHeight="1" x14ac:dyDescent="0.3">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row>
    <row r="548" spans="1:34" ht="15.75" customHeight="1" x14ac:dyDescent="0.3">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row>
    <row r="549" spans="1:34" ht="15.75" customHeight="1" x14ac:dyDescent="0.3">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row>
    <row r="550" spans="1:34" ht="15.75" customHeight="1" x14ac:dyDescent="0.3">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row>
    <row r="551" spans="1:34" ht="15.75" customHeight="1" x14ac:dyDescent="0.3">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row>
    <row r="552" spans="1:34" ht="15.75" customHeight="1" x14ac:dyDescent="0.3">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row>
    <row r="553" spans="1:34" ht="15.75" customHeight="1" x14ac:dyDescent="0.3">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row>
    <row r="554" spans="1:34" ht="15.75" customHeight="1" x14ac:dyDescent="0.3">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row>
    <row r="555" spans="1:34" ht="15.75" customHeight="1" x14ac:dyDescent="0.3">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row>
    <row r="556" spans="1:34" ht="15.75" customHeight="1" x14ac:dyDescent="0.3">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row>
    <row r="557" spans="1:34" ht="15.75" customHeight="1" x14ac:dyDescent="0.3">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row>
    <row r="558" spans="1:34" ht="15.75" customHeight="1" x14ac:dyDescent="0.3">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row>
    <row r="559" spans="1:34" ht="15.75" customHeight="1" x14ac:dyDescent="0.3">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row>
    <row r="560" spans="1:34" ht="15.75" customHeight="1" x14ac:dyDescent="0.3">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row>
    <row r="561" spans="1:34" ht="15.75" customHeight="1" x14ac:dyDescent="0.3">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row>
    <row r="562" spans="1:34" ht="15.75" customHeight="1" x14ac:dyDescent="0.3">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row>
    <row r="563" spans="1:34" ht="15.75" customHeight="1" x14ac:dyDescent="0.3">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row>
    <row r="564" spans="1:34" ht="15.75" customHeight="1" x14ac:dyDescent="0.3">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row>
    <row r="565" spans="1:34" ht="15.75" customHeight="1" x14ac:dyDescent="0.3">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row>
    <row r="566" spans="1:34" ht="15.75" customHeight="1" x14ac:dyDescent="0.3">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row>
    <row r="567" spans="1:34" ht="15.75" customHeight="1" x14ac:dyDescent="0.3">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row>
    <row r="568" spans="1:34" ht="15.75" customHeight="1" x14ac:dyDescent="0.3">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row>
    <row r="569" spans="1:34" ht="15.75" customHeight="1" x14ac:dyDescent="0.3">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row>
    <row r="570" spans="1:34" ht="15.75" customHeight="1" x14ac:dyDescent="0.3">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row>
    <row r="571" spans="1:34" ht="15.75" customHeight="1" x14ac:dyDescent="0.3">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row>
    <row r="572" spans="1:34" ht="15.75" customHeight="1" x14ac:dyDescent="0.3">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row>
    <row r="573" spans="1:34" ht="15.75" customHeight="1" x14ac:dyDescent="0.3">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row>
    <row r="574" spans="1:34" ht="15.75" customHeight="1" x14ac:dyDescent="0.3">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row>
    <row r="575" spans="1:34" ht="15.75" customHeight="1" x14ac:dyDescent="0.3">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row>
    <row r="576" spans="1:34" ht="15.75" customHeight="1" x14ac:dyDescent="0.3">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row>
    <row r="577" spans="1:34" ht="15.75" customHeight="1" x14ac:dyDescent="0.3">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row>
    <row r="578" spans="1:34" ht="15.75" customHeight="1" x14ac:dyDescent="0.3">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row>
    <row r="579" spans="1:34" ht="15.75" customHeight="1" x14ac:dyDescent="0.3">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row>
    <row r="580" spans="1:34" ht="15.75" customHeight="1" x14ac:dyDescent="0.3">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row>
    <row r="581" spans="1:34" ht="15.75" customHeight="1" x14ac:dyDescent="0.3">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row>
    <row r="582" spans="1:34" ht="15.75" customHeight="1" x14ac:dyDescent="0.3">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row>
    <row r="583" spans="1:34" ht="15.75" customHeight="1" x14ac:dyDescent="0.3">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row>
    <row r="584" spans="1:34" ht="15.75" customHeight="1" x14ac:dyDescent="0.3">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row>
    <row r="585" spans="1:34" ht="15.75" customHeight="1" x14ac:dyDescent="0.3">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row>
    <row r="586" spans="1:34" ht="15.75" customHeight="1" x14ac:dyDescent="0.3">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row>
    <row r="587" spans="1:34" ht="15.75" customHeight="1" x14ac:dyDescent="0.3">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row>
    <row r="588" spans="1:34" ht="15.75" customHeight="1" x14ac:dyDescent="0.3">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row>
    <row r="589" spans="1:34" ht="15.75" customHeight="1" x14ac:dyDescent="0.3">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row>
    <row r="590" spans="1:34" ht="15.75" customHeight="1" x14ac:dyDescent="0.3">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row>
    <row r="591" spans="1:34" ht="15.75" customHeight="1" x14ac:dyDescent="0.3">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row>
    <row r="592" spans="1:34" ht="15.75" customHeight="1" x14ac:dyDescent="0.3">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row>
    <row r="593" spans="1:34" ht="15.75" customHeight="1" x14ac:dyDescent="0.3">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row>
    <row r="594" spans="1:34" ht="15.75" customHeight="1" x14ac:dyDescent="0.3">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row>
    <row r="595" spans="1:34" ht="15.75" customHeight="1" x14ac:dyDescent="0.3">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row>
    <row r="596" spans="1:34" ht="15.75" customHeight="1" x14ac:dyDescent="0.3">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row>
    <row r="597" spans="1:34" ht="15.75" customHeight="1" x14ac:dyDescent="0.3">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row>
    <row r="598" spans="1:34" ht="15.75" customHeight="1" x14ac:dyDescent="0.3">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row>
    <row r="599" spans="1:34" ht="15.75" customHeight="1" x14ac:dyDescent="0.3">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row>
    <row r="600" spans="1:34" ht="15.75" customHeight="1" x14ac:dyDescent="0.3">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row>
    <row r="601" spans="1:34" ht="15.75" customHeight="1" x14ac:dyDescent="0.3">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row>
    <row r="602" spans="1:34" ht="15.75" customHeight="1" x14ac:dyDescent="0.3">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row>
    <row r="603" spans="1:34" ht="15.75" customHeight="1" x14ac:dyDescent="0.3">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row>
    <row r="604" spans="1:34" ht="15.75" customHeight="1" x14ac:dyDescent="0.3">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row>
    <row r="605" spans="1:34" ht="15.75" customHeight="1" x14ac:dyDescent="0.3">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row>
    <row r="606" spans="1:34" ht="15.75" customHeight="1" x14ac:dyDescent="0.3">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row>
    <row r="607" spans="1:34" ht="15.75" customHeight="1" x14ac:dyDescent="0.3">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row>
    <row r="608" spans="1:34" ht="15.75" customHeight="1" x14ac:dyDescent="0.3">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row>
    <row r="609" spans="1:34" ht="15.75" customHeight="1" x14ac:dyDescent="0.3">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row>
    <row r="610" spans="1:34" ht="15.75" customHeight="1" x14ac:dyDescent="0.3">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row>
    <row r="611" spans="1:34" ht="15.75" customHeight="1" x14ac:dyDescent="0.3">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row>
    <row r="612" spans="1:34" ht="15.75" customHeight="1" x14ac:dyDescent="0.3">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row>
    <row r="613" spans="1:34" ht="15.75" customHeight="1" x14ac:dyDescent="0.3">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row>
    <row r="614" spans="1:34" ht="15.75" customHeight="1" x14ac:dyDescent="0.3">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row>
    <row r="615" spans="1:34" ht="15.75" customHeight="1" x14ac:dyDescent="0.3">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row>
    <row r="616" spans="1:34" ht="15.75" customHeight="1" x14ac:dyDescent="0.3">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row>
    <row r="617" spans="1:34" ht="15.75" customHeight="1" x14ac:dyDescent="0.3">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row>
    <row r="618" spans="1:34" ht="15.75" customHeight="1" x14ac:dyDescent="0.3">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row>
    <row r="619" spans="1:34" ht="15.75" customHeight="1" x14ac:dyDescent="0.3">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row>
    <row r="620" spans="1:34" ht="15.75" customHeight="1" x14ac:dyDescent="0.3">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row>
    <row r="621" spans="1:34" ht="15.75" customHeight="1" x14ac:dyDescent="0.3">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row>
    <row r="622" spans="1:34" ht="15.75" customHeight="1" x14ac:dyDescent="0.3">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row>
    <row r="623" spans="1:34" ht="15.75" customHeight="1" x14ac:dyDescent="0.3">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row>
    <row r="624" spans="1:34" ht="15.75" customHeight="1" x14ac:dyDescent="0.3">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row>
    <row r="625" spans="1:34" ht="15.75" customHeight="1" x14ac:dyDescent="0.3">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row>
    <row r="626" spans="1:34" ht="15.75" customHeight="1" x14ac:dyDescent="0.3">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row>
    <row r="627" spans="1:34" ht="15.75" customHeight="1" x14ac:dyDescent="0.3">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row>
    <row r="628" spans="1:34" ht="15.75" customHeight="1" x14ac:dyDescent="0.3">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row>
    <row r="629" spans="1:34" ht="15.75" customHeight="1" x14ac:dyDescent="0.3">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row>
    <row r="630" spans="1:34" ht="15.75" customHeight="1" x14ac:dyDescent="0.3">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row>
    <row r="631" spans="1:34" ht="15.75" customHeight="1" x14ac:dyDescent="0.3">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row>
    <row r="632" spans="1:34" ht="15.75" customHeight="1" x14ac:dyDescent="0.3">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row>
    <row r="633" spans="1:34" ht="15.75" customHeight="1" x14ac:dyDescent="0.3">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row>
    <row r="634" spans="1:34" ht="15.75" customHeight="1" x14ac:dyDescent="0.3">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row>
    <row r="635" spans="1:34" ht="15.75" customHeight="1" x14ac:dyDescent="0.3">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row>
    <row r="636" spans="1:34" ht="15.75" customHeight="1" x14ac:dyDescent="0.3">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row>
    <row r="637" spans="1:34" ht="15.75" customHeight="1" x14ac:dyDescent="0.3">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row>
    <row r="638" spans="1:34" ht="15.75" customHeight="1" x14ac:dyDescent="0.3">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row>
    <row r="639" spans="1:34" ht="15.75" customHeight="1" x14ac:dyDescent="0.3">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row>
    <row r="640" spans="1:34" ht="15.75" customHeight="1" x14ac:dyDescent="0.3">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row>
    <row r="641" spans="1:34" ht="15.75" customHeight="1" x14ac:dyDescent="0.3">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row>
    <row r="642" spans="1:34" ht="15.75" customHeight="1" x14ac:dyDescent="0.3">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row>
    <row r="643" spans="1:34" ht="15.75" customHeight="1" x14ac:dyDescent="0.3">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row>
    <row r="644" spans="1:34" ht="15.75" customHeight="1" x14ac:dyDescent="0.3">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row>
    <row r="645" spans="1:34" ht="15.75" customHeight="1" x14ac:dyDescent="0.3">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row>
    <row r="646" spans="1:34" ht="15.75" customHeight="1" x14ac:dyDescent="0.3">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row>
    <row r="647" spans="1:34" ht="15.75" customHeight="1" x14ac:dyDescent="0.3">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row>
    <row r="648" spans="1:34" ht="15.75" customHeight="1" x14ac:dyDescent="0.3">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row>
    <row r="649" spans="1:34" ht="15.75" customHeight="1" x14ac:dyDescent="0.3">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row>
    <row r="650" spans="1:34" ht="15.75" customHeight="1" x14ac:dyDescent="0.3">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row>
    <row r="651" spans="1:34" ht="15.75" customHeight="1" x14ac:dyDescent="0.3">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row>
    <row r="652" spans="1:34" ht="15.75" customHeight="1" x14ac:dyDescent="0.3">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row>
    <row r="653" spans="1:34" ht="15.75" customHeight="1" x14ac:dyDescent="0.3">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row>
    <row r="654" spans="1:34" ht="15.75" customHeight="1" x14ac:dyDescent="0.3">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row>
    <row r="655" spans="1:34" ht="15.75" customHeight="1" x14ac:dyDescent="0.3">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row>
    <row r="656" spans="1:34" ht="15.75" customHeight="1" x14ac:dyDescent="0.3">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row>
    <row r="657" spans="1:34" ht="15.75" customHeight="1" x14ac:dyDescent="0.3">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row>
    <row r="658" spans="1:34" ht="15.75" customHeight="1" x14ac:dyDescent="0.3">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row>
    <row r="659" spans="1:34" ht="15.75" customHeight="1" x14ac:dyDescent="0.3">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row>
    <row r="660" spans="1:34" ht="15.75" customHeight="1" x14ac:dyDescent="0.3">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row>
    <row r="661" spans="1:34" ht="15.75" customHeight="1" x14ac:dyDescent="0.3">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row>
    <row r="662" spans="1:34" ht="15.75" customHeight="1" x14ac:dyDescent="0.3">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row>
    <row r="663" spans="1:34" ht="15.75" customHeight="1" x14ac:dyDescent="0.3">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row>
    <row r="664" spans="1:34" ht="15.75" customHeight="1" x14ac:dyDescent="0.3">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row>
    <row r="665" spans="1:34" ht="15.75" customHeight="1" x14ac:dyDescent="0.3">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row>
    <row r="666" spans="1:34" ht="15.75" customHeight="1" x14ac:dyDescent="0.3">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row>
    <row r="667" spans="1:34" ht="15.75" customHeight="1" x14ac:dyDescent="0.3">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row>
    <row r="668" spans="1:34" ht="15.75" customHeight="1" x14ac:dyDescent="0.3">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row>
    <row r="669" spans="1:34" ht="15.75" customHeight="1" x14ac:dyDescent="0.3">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row>
    <row r="670" spans="1:34" ht="15.75" customHeight="1" x14ac:dyDescent="0.3">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row>
    <row r="671" spans="1:34" ht="15.75" customHeight="1" x14ac:dyDescent="0.3">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row>
    <row r="672" spans="1:34" ht="15.75" customHeight="1" x14ac:dyDescent="0.3">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row>
    <row r="673" spans="1:34" ht="15.75" customHeight="1" x14ac:dyDescent="0.3">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row>
    <row r="674" spans="1:34" ht="15.75" customHeight="1" x14ac:dyDescent="0.3">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row>
    <row r="675" spans="1:34" ht="15.75" customHeight="1" x14ac:dyDescent="0.3">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row>
    <row r="676" spans="1:34" ht="15.75" customHeight="1" x14ac:dyDescent="0.3">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row>
    <row r="677" spans="1:34" ht="15.75" customHeight="1" x14ac:dyDescent="0.3">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row>
    <row r="678" spans="1:34" ht="15.75" customHeight="1" x14ac:dyDescent="0.3">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row>
    <row r="679" spans="1:34" ht="15.75" customHeight="1" x14ac:dyDescent="0.3">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row>
    <row r="680" spans="1:34" ht="15.75" customHeight="1" x14ac:dyDescent="0.3">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row>
    <row r="681" spans="1:34" ht="15.75" customHeight="1" x14ac:dyDescent="0.3">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row>
    <row r="682" spans="1:34" ht="15.75" customHeight="1" x14ac:dyDescent="0.3">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row>
    <row r="683" spans="1:34" ht="15.75" customHeight="1" x14ac:dyDescent="0.3">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row>
    <row r="684" spans="1:34" ht="15.75" customHeight="1" x14ac:dyDescent="0.3">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row>
    <row r="685" spans="1:34" ht="15.75" customHeight="1" x14ac:dyDescent="0.3">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row>
    <row r="686" spans="1:34" ht="15.75" customHeight="1" x14ac:dyDescent="0.3">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row>
    <row r="687" spans="1:34" ht="15.75" customHeight="1" x14ac:dyDescent="0.3">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row>
    <row r="688" spans="1:34" ht="15.75" customHeight="1" x14ac:dyDescent="0.3">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row>
    <row r="689" spans="1:34" ht="15.75" customHeight="1" x14ac:dyDescent="0.3">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row>
    <row r="690" spans="1:34" ht="15.75" customHeight="1" x14ac:dyDescent="0.3">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row>
    <row r="691" spans="1:34" ht="15.75" customHeight="1" x14ac:dyDescent="0.3">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row>
    <row r="692" spans="1:34" ht="15.75" customHeight="1" x14ac:dyDescent="0.3">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row>
    <row r="693" spans="1:34" ht="15.75" customHeight="1" x14ac:dyDescent="0.3">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row>
    <row r="694" spans="1:34" ht="15.75" customHeight="1" x14ac:dyDescent="0.3">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row>
    <row r="695" spans="1:34" ht="15.75" customHeight="1" x14ac:dyDescent="0.3">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row>
    <row r="696" spans="1:34" ht="15.75" customHeight="1" x14ac:dyDescent="0.3">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row>
    <row r="697" spans="1:34" ht="15.75" customHeight="1" x14ac:dyDescent="0.3">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row>
    <row r="698" spans="1:34" ht="15.75" customHeight="1" x14ac:dyDescent="0.3">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row>
    <row r="699" spans="1:34" ht="15.75" customHeight="1" x14ac:dyDescent="0.3">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row>
    <row r="700" spans="1:34" ht="15.75" customHeight="1" x14ac:dyDescent="0.3">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row>
    <row r="701" spans="1:34" ht="15.75" customHeight="1" x14ac:dyDescent="0.3">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row>
    <row r="702" spans="1:34" ht="15.75" customHeight="1" x14ac:dyDescent="0.3">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row>
    <row r="703" spans="1:34" ht="15.75" customHeight="1" x14ac:dyDescent="0.3">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row>
    <row r="704" spans="1:34" ht="15.75" customHeight="1" x14ac:dyDescent="0.3">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row>
    <row r="705" spans="1:34" ht="15.75" customHeight="1" x14ac:dyDescent="0.3">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row>
    <row r="706" spans="1:34" ht="15.75" customHeight="1" x14ac:dyDescent="0.3">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row>
    <row r="707" spans="1:34" ht="15.75" customHeight="1" x14ac:dyDescent="0.3">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row>
    <row r="708" spans="1:34" ht="15.75" customHeight="1" x14ac:dyDescent="0.3">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row>
    <row r="709" spans="1:34" ht="15.75" customHeight="1" x14ac:dyDescent="0.3">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row>
    <row r="710" spans="1:34" ht="15.75" customHeight="1" x14ac:dyDescent="0.3">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row>
    <row r="711" spans="1:34" ht="15.75" customHeight="1" x14ac:dyDescent="0.3">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row>
    <row r="712" spans="1:34" ht="15.75" customHeight="1" x14ac:dyDescent="0.3">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row>
    <row r="713" spans="1:34" ht="15.75" customHeight="1" x14ac:dyDescent="0.3">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row>
    <row r="714" spans="1:34" ht="15.75" customHeight="1" x14ac:dyDescent="0.3">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row>
    <row r="715" spans="1:34" ht="15.75" customHeight="1" x14ac:dyDescent="0.3">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row>
    <row r="716" spans="1:34" ht="15.75" customHeight="1" x14ac:dyDescent="0.3">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row>
    <row r="717" spans="1:34" ht="15.75" customHeight="1" x14ac:dyDescent="0.3">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row>
    <row r="718" spans="1:34" ht="15.75" customHeight="1" x14ac:dyDescent="0.3">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row>
    <row r="719" spans="1:34" ht="15.75" customHeight="1" x14ac:dyDescent="0.3">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row>
    <row r="720" spans="1:34" ht="15.75" customHeight="1" x14ac:dyDescent="0.3">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row>
    <row r="721" spans="1:34" ht="15.75" customHeight="1" x14ac:dyDescent="0.3">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row>
    <row r="722" spans="1:34" ht="15.75" customHeight="1" x14ac:dyDescent="0.3">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row>
    <row r="723" spans="1:34" ht="15.75" customHeight="1" x14ac:dyDescent="0.3">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row>
    <row r="724" spans="1:34" ht="15.75" customHeight="1" x14ac:dyDescent="0.3">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row>
    <row r="725" spans="1:34" ht="15.75" customHeight="1" x14ac:dyDescent="0.3">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row>
    <row r="726" spans="1:34" ht="15.75" customHeight="1" x14ac:dyDescent="0.3">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row>
    <row r="727" spans="1:34" ht="15.75" customHeight="1" x14ac:dyDescent="0.3">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row>
    <row r="728" spans="1:34" ht="15.75" customHeight="1" x14ac:dyDescent="0.3">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row>
    <row r="729" spans="1:34" ht="15.75" customHeight="1" x14ac:dyDescent="0.3">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row>
    <row r="730" spans="1:34" ht="15.75" customHeight="1" x14ac:dyDescent="0.3">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row>
    <row r="731" spans="1:34" ht="15.75" customHeight="1" x14ac:dyDescent="0.3">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row>
    <row r="732" spans="1:34" ht="15.75" customHeight="1" x14ac:dyDescent="0.3">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row>
    <row r="733" spans="1:34" ht="15.75" customHeight="1" x14ac:dyDescent="0.3">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row>
    <row r="734" spans="1:34" ht="15.75" customHeight="1" x14ac:dyDescent="0.3">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row>
    <row r="735" spans="1:34" ht="15.75" customHeight="1" x14ac:dyDescent="0.3">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row>
    <row r="736" spans="1:34" ht="15.75" customHeight="1" x14ac:dyDescent="0.3">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row>
    <row r="737" spans="1:34" ht="15.75" customHeight="1" x14ac:dyDescent="0.3">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row>
    <row r="738" spans="1:34" ht="15.75" customHeight="1" x14ac:dyDescent="0.3">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row>
    <row r="739" spans="1:34" ht="15.75" customHeight="1" x14ac:dyDescent="0.3">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row>
    <row r="740" spans="1:34" ht="15.75" customHeight="1" x14ac:dyDescent="0.3">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row>
    <row r="741" spans="1:34" ht="15.75" customHeight="1" x14ac:dyDescent="0.3">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row>
    <row r="742" spans="1:34" ht="15.75" customHeight="1" x14ac:dyDescent="0.3">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row>
    <row r="743" spans="1:34" ht="15.75" customHeight="1" x14ac:dyDescent="0.3">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row>
    <row r="744" spans="1:34" ht="15.75" customHeight="1" x14ac:dyDescent="0.3">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row>
    <row r="745" spans="1:34" ht="15.75" customHeight="1" x14ac:dyDescent="0.3">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row>
    <row r="746" spans="1:34" ht="15.75" customHeight="1" x14ac:dyDescent="0.3">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row>
    <row r="747" spans="1:34" ht="15.75" customHeight="1" x14ac:dyDescent="0.3">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row>
    <row r="748" spans="1:34" ht="15.75" customHeight="1" x14ac:dyDescent="0.3">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row>
    <row r="749" spans="1:34" ht="15.75" customHeight="1" x14ac:dyDescent="0.3">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row>
    <row r="750" spans="1:34" ht="15.75" customHeight="1" x14ac:dyDescent="0.3">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row>
    <row r="751" spans="1:34" ht="15.75" customHeight="1" x14ac:dyDescent="0.3">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row>
    <row r="752" spans="1:34" ht="15.75" customHeight="1" x14ac:dyDescent="0.3">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row>
    <row r="753" spans="1:34" ht="15.75" customHeight="1" x14ac:dyDescent="0.3">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row>
    <row r="754" spans="1:34" ht="15.75" customHeight="1" x14ac:dyDescent="0.3">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row>
    <row r="755" spans="1:34" ht="15.75" customHeight="1" x14ac:dyDescent="0.3">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row>
    <row r="756" spans="1:34" ht="15.75" customHeight="1" x14ac:dyDescent="0.3">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row>
    <row r="757" spans="1:34" ht="15.75" customHeight="1" x14ac:dyDescent="0.3">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row>
    <row r="758" spans="1:34" ht="15.75" customHeight="1" x14ac:dyDescent="0.3">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row>
    <row r="759" spans="1:34" ht="15.75" customHeight="1" x14ac:dyDescent="0.3">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row>
    <row r="760" spans="1:34" ht="15.75" customHeight="1" x14ac:dyDescent="0.3">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row>
    <row r="761" spans="1:34" ht="15.75" customHeight="1" x14ac:dyDescent="0.3">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row>
    <row r="762" spans="1:34" ht="15.75" customHeight="1" x14ac:dyDescent="0.3">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row>
    <row r="763" spans="1:34" ht="15.75" customHeight="1" x14ac:dyDescent="0.3">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row>
    <row r="764" spans="1:34" ht="15.75" customHeight="1" x14ac:dyDescent="0.3">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row>
    <row r="765" spans="1:34" ht="15.75" customHeight="1" x14ac:dyDescent="0.3">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row>
    <row r="766" spans="1:34" ht="15.75" customHeight="1" x14ac:dyDescent="0.3">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row>
    <row r="767" spans="1:34" ht="15.75" customHeight="1" x14ac:dyDescent="0.3">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row>
    <row r="768" spans="1:34" ht="15.75" customHeight="1" x14ac:dyDescent="0.3">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row>
    <row r="769" spans="1:34" ht="15.75" customHeight="1" x14ac:dyDescent="0.3">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row>
    <row r="770" spans="1:34" ht="15.75" customHeight="1" x14ac:dyDescent="0.3">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row>
    <row r="771" spans="1:34" ht="15.75" customHeight="1" x14ac:dyDescent="0.3">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row>
    <row r="772" spans="1:34" ht="15.75" customHeight="1" x14ac:dyDescent="0.3">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row>
    <row r="773" spans="1:34" ht="15.75" customHeight="1" x14ac:dyDescent="0.3">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row>
    <row r="774" spans="1:34" ht="15.75" customHeight="1" x14ac:dyDescent="0.3">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row>
    <row r="775" spans="1:34" ht="15.75" customHeight="1" x14ac:dyDescent="0.3">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row>
    <row r="776" spans="1:34" ht="15.75" customHeight="1" x14ac:dyDescent="0.3">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row>
    <row r="777" spans="1:34" ht="15.75" customHeight="1" x14ac:dyDescent="0.3">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row>
    <row r="778" spans="1:34" ht="15.75" customHeight="1" x14ac:dyDescent="0.3">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row>
    <row r="779" spans="1:34" ht="15.75" customHeight="1" x14ac:dyDescent="0.3">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row>
    <row r="780" spans="1:34" ht="15.75" customHeight="1" x14ac:dyDescent="0.3">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row>
    <row r="781" spans="1:34" ht="15.75" customHeight="1" x14ac:dyDescent="0.3">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row>
    <row r="782" spans="1:34" ht="15.75" customHeight="1" x14ac:dyDescent="0.3">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row>
    <row r="783" spans="1:34" ht="15.75" customHeight="1" x14ac:dyDescent="0.3">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row>
    <row r="784" spans="1:34" ht="15.75" customHeight="1" x14ac:dyDescent="0.3">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row>
    <row r="785" spans="1:34" ht="15.75" customHeight="1" x14ac:dyDescent="0.3">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row>
    <row r="786" spans="1:34" ht="15.75" customHeight="1" x14ac:dyDescent="0.3">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row>
    <row r="787" spans="1:34" ht="15.75" customHeight="1" x14ac:dyDescent="0.3">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row>
    <row r="788" spans="1:34" ht="15.75" customHeight="1" x14ac:dyDescent="0.3">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row>
    <row r="789" spans="1:34" ht="15.75" customHeight="1" x14ac:dyDescent="0.3">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row>
    <row r="790" spans="1:34" ht="15.75" customHeight="1" x14ac:dyDescent="0.3">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row>
    <row r="791" spans="1:34" ht="15.75" customHeight="1" x14ac:dyDescent="0.3">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row>
    <row r="792" spans="1:34" ht="15.75" customHeight="1" x14ac:dyDescent="0.3">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row>
    <row r="793" spans="1:34" ht="15.75" customHeight="1" x14ac:dyDescent="0.3">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row>
    <row r="794" spans="1:34" ht="15.75" customHeight="1" x14ac:dyDescent="0.3">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row>
    <row r="795" spans="1:34" ht="15.75" customHeight="1" x14ac:dyDescent="0.3">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row>
    <row r="796" spans="1:34" ht="15.75" customHeight="1" x14ac:dyDescent="0.3">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row>
    <row r="797" spans="1:34" ht="15.75" customHeight="1" x14ac:dyDescent="0.3">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row>
    <row r="798" spans="1:34" ht="15.75" customHeight="1" x14ac:dyDescent="0.3">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row>
    <row r="799" spans="1:34" ht="15.75" customHeight="1" x14ac:dyDescent="0.3">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row>
    <row r="800" spans="1:34" ht="15.75" customHeight="1" x14ac:dyDescent="0.3">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row>
    <row r="801" spans="1:34" ht="15.75" customHeight="1" x14ac:dyDescent="0.3">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row>
    <row r="802" spans="1:34" ht="15.75" customHeight="1" x14ac:dyDescent="0.3">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row>
    <row r="803" spans="1:34" ht="15.75" customHeight="1" x14ac:dyDescent="0.3">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row>
    <row r="804" spans="1:34" ht="15.75" customHeight="1" x14ac:dyDescent="0.3">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row>
    <row r="805" spans="1:34" ht="15.75" customHeight="1" x14ac:dyDescent="0.3">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row>
    <row r="806" spans="1:34" ht="15.75" customHeight="1" x14ac:dyDescent="0.3">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row>
    <row r="807" spans="1:34" ht="15.75" customHeight="1" x14ac:dyDescent="0.3">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row>
    <row r="808" spans="1:34" ht="15.75" customHeight="1" x14ac:dyDescent="0.3">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row>
    <row r="809" spans="1:34" ht="15.75" customHeight="1" x14ac:dyDescent="0.3">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row>
    <row r="810" spans="1:34" ht="15.75" customHeight="1" x14ac:dyDescent="0.3">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row>
    <row r="811" spans="1:34" ht="15.75" customHeight="1" x14ac:dyDescent="0.3">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row>
    <row r="812" spans="1:34" ht="15.75" customHeight="1" x14ac:dyDescent="0.3">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row>
    <row r="813" spans="1:34" ht="15.75" customHeight="1" x14ac:dyDescent="0.3">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row>
    <row r="814" spans="1:34" ht="15.75" customHeight="1" x14ac:dyDescent="0.3">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row>
    <row r="815" spans="1:34" ht="15.75" customHeight="1" x14ac:dyDescent="0.3">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row>
    <row r="816" spans="1:34" ht="15.75" customHeight="1" x14ac:dyDescent="0.3">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row>
    <row r="817" spans="1:34" ht="15.75" customHeight="1" x14ac:dyDescent="0.3">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row>
    <row r="818" spans="1:34" ht="15.75" customHeight="1" x14ac:dyDescent="0.3">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row>
    <row r="819" spans="1:34" ht="15.75" customHeight="1" x14ac:dyDescent="0.3">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row>
    <row r="820" spans="1:34" ht="15.75" customHeight="1" x14ac:dyDescent="0.3">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row>
    <row r="821" spans="1:34" ht="15.75" customHeight="1" x14ac:dyDescent="0.3">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row>
    <row r="822" spans="1:34" ht="15.75" customHeight="1" x14ac:dyDescent="0.3">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row>
    <row r="823" spans="1:34" ht="15.75" customHeight="1" x14ac:dyDescent="0.3">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row>
    <row r="824" spans="1:34" ht="15.75" customHeight="1" x14ac:dyDescent="0.3">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row>
    <row r="825" spans="1:34" ht="15.75" customHeight="1" x14ac:dyDescent="0.3">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row>
    <row r="826" spans="1:34" ht="15.75" customHeight="1" x14ac:dyDescent="0.3">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row>
    <row r="827" spans="1:34" ht="15.75" customHeight="1" x14ac:dyDescent="0.3">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row>
    <row r="828" spans="1:34" ht="15.75" customHeight="1" x14ac:dyDescent="0.3">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row>
    <row r="829" spans="1:34" ht="15.75" customHeight="1" x14ac:dyDescent="0.3">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row>
    <row r="830" spans="1:34" ht="15.75" customHeight="1" x14ac:dyDescent="0.3">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row>
    <row r="831" spans="1:34" ht="15.75" customHeight="1" x14ac:dyDescent="0.3">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row>
    <row r="832" spans="1:34" ht="15.75" customHeight="1" x14ac:dyDescent="0.3">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row>
    <row r="833" spans="1:34" ht="15.75" customHeight="1" x14ac:dyDescent="0.3">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row>
    <row r="834" spans="1:34" ht="15.75" customHeight="1" x14ac:dyDescent="0.3">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row>
    <row r="835" spans="1:34" ht="15.75" customHeight="1" x14ac:dyDescent="0.3">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row>
    <row r="836" spans="1:34" ht="15.75" customHeight="1" x14ac:dyDescent="0.3">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row>
    <row r="837" spans="1:34" ht="15.75" customHeight="1" x14ac:dyDescent="0.3">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row>
    <row r="838" spans="1:34" ht="15.75" customHeight="1" x14ac:dyDescent="0.3">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row>
    <row r="839" spans="1:34" ht="15.75" customHeight="1" x14ac:dyDescent="0.3">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row>
    <row r="840" spans="1:34" ht="15.75" customHeight="1" x14ac:dyDescent="0.3">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row>
    <row r="841" spans="1:34" ht="15.75" customHeight="1" x14ac:dyDescent="0.3">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row>
    <row r="842" spans="1:34" ht="15.75" customHeight="1" x14ac:dyDescent="0.3">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row>
    <row r="843" spans="1:34" ht="15.75" customHeight="1" x14ac:dyDescent="0.3">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row>
    <row r="844" spans="1:34" ht="15.75" customHeight="1" x14ac:dyDescent="0.3">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row>
    <row r="845" spans="1:34" ht="15.75" customHeight="1" x14ac:dyDescent="0.3">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row>
    <row r="846" spans="1:34" ht="15.75" customHeight="1" x14ac:dyDescent="0.3">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row>
    <row r="847" spans="1:34" ht="15.75" customHeight="1" x14ac:dyDescent="0.3">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row>
    <row r="848" spans="1:34" ht="15.75" customHeight="1" x14ac:dyDescent="0.3">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row>
    <row r="849" spans="1:34" ht="15.75" customHeight="1" x14ac:dyDescent="0.3">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row>
    <row r="850" spans="1:34" ht="15.75" customHeight="1" x14ac:dyDescent="0.3">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row>
    <row r="851" spans="1:34" ht="15.75" customHeight="1" x14ac:dyDescent="0.3">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row>
    <row r="852" spans="1:34" ht="15.75" customHeight="1" x14ac:dyDescent="0.3">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row>
    <row r="853" spans="1:34" ht="15.75" customHeight="1" x14ac:dyDescent="0.3">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row>
    <row r="854" spans="1:34" ht="15.75" customHeight="1" x14ac:dyDescent="0.3">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row>
    <row r="855" spans="1:34" ht="15.75" customHeight="1" x14ac:dyDescent="0.3">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row>
    <row r="856" spans="1:34" ht="15.75" customHeight="1" x14ac:dyDescent="0.3">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row>
    <row r="857" spans="1:34" ht="15.75" customHeight="1" x14ac:dyDescent="0.3">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row>
    <row r="858" spans="1:34" ht="15.75" customHeight="1" x14ac:dyDescent="0.3">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row>
    <row r="859" spans="1:34" ht="15.75" customHeight="1" x14ac:dyDescent="0.3">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row>
    <row r="860" spans="1:34" ht="15.75" customHeight="1" x14ac:dyDescent="0.3">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row>
    <row r="861" spans="1:34" ht="15.75" customHeight="1" x14ac:dyDescent="0.3">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row>
    <row r="862" spans="1:34" ht="15.75" customHeight="1" x14ac:dyDescent="0.3">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row>
    <row r="863" spans="1:34" ht="15.75" customHeight="1" x14ac:dyDescent="0.3">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row>
    <row r="864" spans="1:34" ht="15.75" customHeight="1" x14ac:dyDescent="0.3">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row>
    <row r="865" spans="1:34" ht="15.75" customHeight="1" x14ac:dyDescent="0.3">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row>
    <row r="866" spans="1:34" ht="15.75" customHeight="1" x14ac:dyDescent="0.3">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row>
    <row r="867" spans="1:34" ht="15.75" customHeight="1" x14ac:dyDescent="0.3">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row>
    <row r="868" spans="1:34" ht="15.75" customHeight="1" x14ac:dyDescent="0.3">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row>
    <row r="869" spans="1:34" ht="15.75" customHeight="1" x14ac:dyDescent="0.3">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row>
    <row r="870" spans="1:34" ht="15.75" customHeight="1" x14ac:dyDescent="0.3">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row>
    <row r="871" spans="1:34" ht="15.75" customHeight="1" x14ac:dyDescent="0.3">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row>
    <row r="872" spans="1:34" ht="15.75" customHeight="1" x14ac:dyDescent="0.3">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row>
    <row r="873" spans="1:34" ht="15.75" customHeight="1" x14ac:dyDescent="0.3">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row>
    <row r="874" spans="1:34" ht="15.75" customHeight="1" x14ac:dyDescent="0.3">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row>
    <row r="875" spans="1:34" ht="15.75" customHeight="1" x14ac:dyDescent="0.3">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row>
    <row r="876" spans="1:34" ht="15.75" customHeight="1" x14ac:dyDescent="0.3">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row>
    <row r="877" spans="1:34" ht="15.75" customHeight="1" x14ac:dyDescent="0.3">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row>
    <row r="878" spans="1:34" ht="15.75" customHeight="1" x14ac:dyDescent="0.3">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row>
    <row r="879" spans="1:34" ht="15.75" customHeight="1" x14ac:dyDescent="0.3">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row>
    <row r="880" spans="1:34" ht="15.75" customHeight="1" x14ac:dyDescent="0.3">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row>
    <row r="881" spans="1:34" ht="15.75" customHeight="1" x14ac:dyDescent="0.3">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row>
    <row r="882" spans="1:34" ht="15.75" customHeight="1" x14ac:dyDescent="0.3">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row>
    <row r="883" spans="1:34" ht="15.75" customHeight="1" x14ac:dyDescent="0.3">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row>
    <row r="884" spans="1:34" ht="15.75" customHeight="1" x14ac:dyDescent="0.3">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row>
    <row r="885" spans="1:34" ht="15.75" customHeight="1" x14ac:dyDescent="0.3">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row>
    <row r="886" spans="1:34" ht="15.75" customHeight="1" x14ac:dyDescent="0.3">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row>
    <row r="887" spans="1:34" ht="15.75" customHeight="1" x14ac:dyDescent="0.3">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row>
    <row r="888" spans="1:34" ht="15.75" customHeight="1" x14ac:dyDescent="0.3">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row>
    <row r="889" spans="1:34" ht="15.75" customHeight="1" x14ac:dyDescent="0.3">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row>
    <row r="890" spans="1:34" ht="15.75" customHeight="1" x14ac:dyDescent="0.3">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row>
    <row r="891" spans="1:34" ht="15.75" customHeight="1" x14ac:dyDescent="0.3">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row>
    <row r="892" spans="1:34" ht="15.75" customHeight="1" x14ac:dyDescent="0.3">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row>
    <row r="893" spans="1:34" ht="15.75" customHeight="1" x14ac:dyDescent="0.3">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row>
    <row r="894" spans="1:34" ht="15.75" customHeight="1" x14ac:dyDescent="0.3">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row>
    <row r="895" spans="1:34" ht="15.75" customHeight="1" x14ac:dyDescent="0.3">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row>
    <row r="896" spans="1:34" ht="15.75" customHeight="1" x14ac:dyDescent="0.3">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row>
    <row r="897" spans="1:34" ht="15.75" customHeight="1" x14ac:dyDescent="0.3">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row>
    <row r="898" spans="1:34" ht="15.75" customHeight="1" x14ac:dyDescent="0.3">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row>
    <row r="899" spans="1:34" ht="15.75" customHeight="1" x14ac:dyDescent="0.3">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row>
    <row r="900" spans="1:34" ht="15.75" customHeight="1" x14ac:dyDescent="0.3">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row>
    <row r="901" spans="1:34" ht="15.75" customHeight="1" x14ac:dyDescent="0.3">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row>
    <row r="902" spans="1:34" ht="15.75" customHeight="1" x14ac:dyDescent="0.3">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row>
    <row r="903" spans="1:34" ht="15.75" customHeight="1" x14ac:dyDescent="0.3">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row>
    <row r="904" spans="1:34" ht="15.75" customHeight="1" x14ac:dyDescent="0.3">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row>
    <row r="905" spans="1:34" ht="15.75" customHeight="1" x14ac:dyDescent="0.3">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row>
    <row r="906" spans="1:34" ht="15.75" customHeight="1" x14ac:dyDescent="0.3">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row>
    <row r="907" spans="1:34" ht="15.75" customHeight="1" x14ac:dyDescent="0.3">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row>
    <row r="908" spans="1:34" ht="15.75" customHeight="1" x14ac:dyDescent="0.3">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row>
    <row r="909" spans="1:34" ht="15.75" customHeight="1" x14ac:dyDescent="0.3">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row>
    <row r="910" spans="1:34" ht="15.75" customHeight="1" x14ac:dyDescent="0.3">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row>
    <row r="911" spans="1:34" ht="15.75" customHeight="1" x14ac:dyDescent="0.3">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row>
    <row r="912" spans="1:34" ht="15.75" customHeight="1" x14ac:dyDescent="0.3">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row>
    <row r="913" spans="1:34" ht="15.75" customHeight="1" x14ac:dyDescent="0.3">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row>
    <row r="914" spans="1:34" ht="15.75" customHeight="1" x14ac:dyDescent="0.3">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row>
    <row r="915" spans="1:34" ht="15.75" customHeight="1" x14ac:dyDescent="0.3">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row>
    <row r="916" spans="1:34" ht="15.75" customHeight="1" x14ac:dyDescent="0.3">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row>
    <row r="917" spans="1:34" ht="15.75" customHeight="1" x14ac:dyDescent="0.3">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row>
    <row r="918" spans="1:34" ht="15.75" customHeight="1" x14ac:dyDescent="0.3">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row>
    <row r="919" spans="1:34" ht="15.75" customHeight="1" x14ac:dyDescent="0.3">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row>
    <row r="920" spans="1:34" ht="15.75" customHeight="1" x14ac:dyDescent="0.3">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row>
    <row r="921" spans="1:34" ht="15.75" customHeight="1" x14ac:dyDescent="0.3">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row>
    <row r="922" spans="1:34" ht="15.75" customHeight="1" x14ac:dyDescent="0.3">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row>
    <row r="923" spans="1:34" ht="15.75" customHeight="1" x14ac:dyDescent="0.3">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row>
    <row r="924" spans="1:34" ht="15.75" customHeight="1" x14ac:dyDescent="0.3">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row>
    <row r="925" spans="1:34" ht="15.75" customHeight="1" x14ac:dyDescent="0.3">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row>
    <row r="926" spans="1:34" ht="15.75" customHeight="1" x14ac:dyDescent="0.3">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row>
    <row r="927" spans="1:34" ht="15.75" customHeight="1" x14ac:dyDescent="0.3">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row>
    <row r="928" spans="1:34" ht="15.75" customHeight="1" x14ac:dyDescent="0.3">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row>
    <row r="929" spans="1:34" ht="15.75" customHeight="1" x14ac:dyDescent="0.3">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row>
    <row r="930" spans="1:34" ht="15.75" customHeight="1" x14ac:dyDescent="0.3">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row>
    <row r="931" spans="1:34" ht="15.75" customHeight="1" x14ac:dyDescent="0.3">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row>
    <row r="932" spans="1:34" ht="15.75" customHeight="1" x14ac:dyDescent="0.3">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row>
    <row r="933" spans="1:34" ht="15.75" customHeight="1" x14ac:dyDescent="0.3">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row>
    <row r="934" spans="1:34" ht="15.75" customHeight="1" x14ac:dyDescent="0.3">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row>
    <row r="935" spans="1:34" ht="15.75" customHeight="1" x14ac:dyDescent="0.3">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row>
    <row r="936" spans="1:34" ht="15.75" customHeight="1" x14ac:dyDescent="0.3">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row>
    <row r="937" spans="1:34" ht="15.75" customHeight="1" x14ac:dyDescent="0.3">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row>
    <row r="938" spans="1:34" ht="15.75" customHeight="1" x14ac:dyDescent="0.3">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row>
    <row r="939" spans="1:34" ht="15.75" customHeight="1" x14ac:dyDescent="0.3">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row>
    <row r="940" spans="1:34" ht="15.75" customHeight="1" x14ac:dyDescent="0.3">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row>
    <row r="941" spans="1:34" ht="15.75" customHeight="1" x14ac:dyDescent="0.3">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row>
    <row r="942" spans="1:34" ht="15.75" customHeight="1" x14ac:dyDescent="0.3">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row>
    <row r="943" spans="1:34" ht="15.75" customHeight="1" x14ac:dyDescent="0.3">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row>
    <row r="944" spans="1:34" ht="15.75" customHeight="1" x14ac:dyDescent="0.3">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row>
    <row r="945" spans="1:34" ht="15.75" customHeight="1" x14ac:dyDescent="0.3">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row>
    <row r="946" spans="1:34" ht="15.75" customHeight="1" x14ac:dyDescent="0.3">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row>
    <row r="947" spans="1:34" ht="15.75" customHeight="1" x14ac:dyDescent="0.3">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row>
    <row r="948" spans="1:34" ht="15.75" customHeight="1" x14ac:dyDescent="0.3">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row>
    <row r="949" spans="1:34" ht="15.75" customHeight="1" x14ac:dyDescent="0.3">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row>
    <row r="950" spans="1:34" ht="15.75" customHeight="1" x14ac:dyDescent="0.3">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row>
    <row r="951" spans="1:34" ht="15.75" customHeight="1" x14ac:dyDescent="0.3">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row>
    <row r="952" spans="1:34" ht="15.75" customHeight="1" x14ac:dyDescent="0.3">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row>
    <row r="953" spans="1:34" ht="15.75" customHeight="1" x14ac:dyDescent="0.3">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row>
    <row r="954" spans="1:34" ht="15.75" customHeight="1" x14ac:dyDescent="0.3">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row>
    <row r="955" spans="1:34" ht="15.75" customHeight="1" x14ac:dyDescent="0.3">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row>
    <row r="956" spans="1:34" ht="15.75" customHeight="1" x14ac:dyDescent="0.3">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row>
    <row r="957" spans="1:34" ht="15.75" customHeight="1" x14ac:dyDescent="0.3">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row>
    <row r="958" spans="1:34" ht="15.75" customHeight="1" x14ac:dyDescent="0.3">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row>
    <row r="959" spans="1:34" ht="15.75" customHeight="1" x14ac:dyDescent="0.3">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row>
    <row r="960" spans="1:34" ht="15.75" customHeight="1" x14ac:dyDescent="0.3">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row>
    <row r="961" spans="1:34" ht="15.75" customHeight="1" x14ac:dyDescent="0.3">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row>
    <row r="962" spans="1:34" ht="15.75" customHeight="1" x14ac:dyDescent="0.3">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row>
    <row r="963" spans="1:34" ht="15.75" customHeight="1" x14ac:dyDescent="0.3">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row>
    <row r="964" spans="1:34" ht="15.75" customHeight="1" x14ac:dyDescent="0.3">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row>
    <row r="965" spans="1:34" ht="15.75" customHeight="1" x14ac:dyDescent="0.3">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row>
    <row r="966" spans="1:34" ht="15.75" customHeight="1" x14ac:dyDescent="0.3">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row>
    <row r="967" spans="1:34" ht="15.75" customHeight="1" x14ac:dyDescent="0.3">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row>
    <row r="968" spans="1:34" ht="15.75" customHeight="1" x14ac:dyDescent="0.3">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row>
    <row r="969" spans="1:34" ht="15.75" customHeight="1" x14ac:dyDescent="0.3">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row>
    <row r="970" spans="1:34" ht="15.75" customHeight="1" x14ac:dyDescent="0.3">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row>
    <row r="971" spans="1:34" ht="15.75" customHeight="1" x14ac:dyDescent="0.3">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row>
    <row r="972" spans="1:34" ht="15.75" customHeight="1" x14ac:dyDescent="0.3">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row>
    <row r="973" spans="1:34" ht="15.75" customHeight="1" x14ac:dyDescent="0.3">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row>
    <row r="974" spans="1:34" ht="15.75" customHeight="1" x14ac:dyDescent="0.3">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row>
    <row r="975" spans="1:34" ht="15.75" customHeight="1" x14ac:dyDescent="0.3">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row>
    <row r="976" spans="1:34" ht="15.75" customHeight="1" x14ac:dyDescent="0.3">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row>
    <row r="977" spans="1:34" ht="15.75" customHeight="1" x14ac:dyDescent="0.3">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row>
    <row r="978" spans="1:34" ht="15.75" customHeight="1" x14ac:dyDescent="0.3">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row>
    <row r="979" spans="1:34" ht="15.75" customHeight="1" x14ac:dyDescent="0.3">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row>
    <row r="980" spans="1:34" ht="15.75" customHeight="1" x14ac:dyDescent="0.3">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row>
    <row r="981" spans="1:34" ht="15.75" customHeight="1" x14ac:dyDescent="0.3">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row>
    <row r="982" spans="1:34" ht="15.75" customHeight="1" x14ac:dyDescent="0.3">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row>
    <row r="983" spans="1:34" ht="15.75" customHeight="1" x14ac:dyDescent="0.3">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row>
    <row r="984" spans="1:34" ht="15.75" customHeight="1" x14ac:dyDescent="0.3">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row>
    <row r="985" spans="1:34" ht="15.75" customHeight="1" x14ac:dyDescent="0.3">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c r="AE985" s="29"/>
      <c r="AF985" s="29"/>
      <c r="AG985" s="29"/>
      <c r="AH985" s="29"/>
    </row>
    <row r="986" spans="1:34" ht="15.75" customHeight="1" x14ac:dyDescent="0.3">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row>
    <row r="987" spans="1:34" ht="15.75" customHeight="1" x14ac:dyDescent="0.3">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c r="AE987" s="29"/>
      <c r="AF987" s="29"/>
      <c r="AG987" s="29"/>
      <c r="AH987" s="29"/>
    </row>
    <row r="988" spans="1:34" ht="15.75" customHeight="1" x14ac:dyDescent="0.3">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c r="AE988" s="29"/>
      <c r="AF988" s="29"/>
      <c r="AG988" s="29"/>
      <c r="AH988" s="29"/>
    </row>
    <row r="989" spans="1:34" ht="15.75" customHeight="1" x14ac:dyDescent="0.3">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row>
    <row r="990" spans="1:34" ht="15.75" customHeight="1" x14ac:dyDescent="0.3">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c r="AE990" s="29"/>
      <c r="AF990" s="29"/>
      <c r="AG990" s="29"/>
      <c r="AH990" s="29"/>
    </row>
    <row r="991" spans="1:34" ht="15.75" customHeight="1" x14ac:dyDescent="0.3">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row>
    <row r="992" spans="1:34" ht="15.75" customHeight="1" x14ac:dyDescent="0.3">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c r="AE992" s="29"/>
      <c r="AF992" s="29"/>
      <c r="AG992" s="29"/>
      <c r="AH992" s="29"/>
    </row>
    <row r="993" spans="1:34" ht="15.75" customHeight="1" x14ac:dyDescent="0.3">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c r="AE993" s="29"/>
      <c r="AF993" s="29"/>
      <c r="AG993" s="29"/>
      <c r="AH993" s="29"/>
    </row>
    <row r="994" spans="1:34" ht="15.75" customHeight="1" x14ac:dyDescent="0.3">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row>
    <row r="995" spans="1:34" ht="15.75" customHeight="1" x14ac:dyDescent="0.3">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row>
    <row r="996" spans="1:34" ht="15.75" customHeight="1" x14ac:dyDescent="0.3">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row>
    <row r="997" spans="1:34" ht="15.75" customHeight="1" x14ac:dyDescent="0.3">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c r="AE997" s="29"/>
      <c r="AF997" s="29"/>
      <c r="AG997" s="29"/>
      <c r="AH997" s="29"/>
    </row>
    <row r="998" spans="1:34" ht="15.75" customHeight="1" x14ac:dyDescent="0.3">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c r="AE998" s="29"/>
      <c r="AF998" s="29"/>
      <c r="AG998" s="29"/>
      <c r="AH998" s="29"/>
    </row>
    <row r="999" spans="1:34" ht="15.75" customHeight="1" x14ac:dyDescent="0.3">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row>
    <row r="1000" spans="1:34" ht="15.75" customHeight="1" x14ac:dyDescent="0.3">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row>
  </sheetData>
  <mergeCells count="194">
    <mergeCell ref="E22:I29"/>
    <mergeCell ref="J22:K23"/>
    <mergeCell ref="J24:K25"/>
    <mergeCell ref="J26:K27"/>
    <mergeCell ref="J28:K29"/>
    <mergeCell ref="T26:U27"/>
    <mergeCell ref="V26:W27"/>
    <mergeCell ref="L28:M29"/>
    <mergeCell ref="N28:O29"/>
    <mergeCell ref="P28:Q29"/>
    <mergeCell ref="R28:S29"/>
    <mergeCell ref="T28:U29"/>
    <mergeCell ref="V28:W29"/>
    <mergeCell ref="L24:M25"/>
    <mergeCell ref="N24:O25"/>
    <mergeCell ref="P24:Q25"/>
    <mergeCell ref="R24:S25"/>
    <mergeCell ref="T24:U25"/>
    <mergeCell ref="V24:W25"/>
    <mergeCell ref="L26:M27"/>
    <mergeCell ref="N26:O27"/>
    <mergeCell ref="P26:Q27"/>
    <mergeCell ref="R26:S27"/>
    <mergeCell ref="V18:W19"/>
    <mergeCell ref="L20:M21"/>
    <mergeCell ref="N20:O21"/>
    <mergeCell ref="P20:Q21"/>
    <mergeCell ref="R20:S21"/>
    <mergeCell ref="T20:U21"/>
    <mergeCell ref="V20:W21"/>
    <mergeCell ref="L22:M23"/>
    <mergeCell ref="N22:O23"/>
    <mergeCell ref="P22:Q23"/>
    <mergeCell ref="R22:S23"/>
    <mergeCell ref="T22:U23"/>
    <mergeCell ref="V22:W23"/>
    <mergeCell ref="L18:M19"/>
    <mergeCell ref="N18:O19"/>
    <mergeCell ref="P18:Q19"/>
    <mergeCell ref="R18:S19"/>
    <mergeCell ref="T18:U19"/>
    <mergeCell ref="J6:K7"/>
    <mergeCell ref="J10:K11"/>
    <mergeCell ref="L14:M15"/>
    <mergeCell ref="N14:O15"/>
    <mergeCell ref="P14:Q15"/>
    <mergeCell ref="R14:S15"/>
    <mergeCell ref="T14:U15"/>
    <mergeCell ref="P6:Q7"/>
    <mergeCell ref="R6:S7"/>
    <mergeCell ref="T6:U7"/>
    <mergeCell ref="J8:K9"/>
    <mergeCell ref="L8:M9"/>
    <mergeCell ref="J16:K17"/>
    <mergeCell ref="L16:M17"/>
    <mergeCell ref="N16:O17"/>
    <mergeCell ref="P16:Q17"/>
    <mergeCell ref="R16:S17"/>
    <mergeCell ref="E14:I21"/>
    <mergeCell ref="J14:K15"/>
    <mergeCell ref="J18:K19"/>
    <mergeCell ref="J20:K21"/>
    <mergeCell ref="V6:W7"/>
    <mergeCell ref="N8:O9"/>
    <mergeCell ref="P8:Q9"/>
    <mergeCell ref="R8:S9"/>
    <mergeCell ref="T8:U9"/>
    <mergeCell ref="L10:M11"/>
    <mergeCell ref="N10:O11"/>
    <mergeCell ref="Z26:AA27"/>
    <mergeCell ref="X28:Y29"/>
    <mergeCell ref="Z28:AA29"/>
    <mergeCell ref="X6:Y7"/>
    <mergeCell ref="Z6:AA7"/>
    <mergeCell ref="X12:Y13"/>
    <mergeCell ref="X16:Y17"/>
    <mergeCell ref="Z16:AA17"/>
    <mergeCell ref="X18:Y19"/>
    <mergeCell ref="Z18:AA19"/>
    <mergeCell ref="X20:Y21"/>
    <mergeCell ref="Z20:AA21"/>
    <mergeCell ref="X24:Y25"/>
    <mergeCell ref="V14:W15"/>
    <mergeCell ref="X14:Y15"/>
    <mergeCell ref="T16:U17"/>
    <mergeCell ref="V16:W17"/>
    <mergeCell ref="AC6:AH13"/>
    <mergeCell ref="Z8:AA9"/>
    <mergeCell ref="Z12:AA13"/>
    <mergeCell ref="AC14:AH21"/>
    <mergeCell ref="AC22:AH29"/>
    <mergeCell ref="Z14:AA15"/>
    <mergeCell ref="X22:Y23"/>
    <mergeCell ref="Z22:AA23"/>
    <mergeCell ref="J46:O51"/>
    <mergeCell ref="P46:U51"/>
    <mergeCell ref="V46:AA51"/>
    <mergeCell ref="P10:Q11"/>
    <mergeCell ref="R10:S11"/>
    <mergeCell ref="T10:U11"/>
    <mergeCell ref="V10:W11"/>
    <mergeCell ref="X10:Y11"/>
    <mergeCell ref="Z10:AA11"/>
    <mergeCell ref="J12:K13"/>
    <mergeCell ref="L12:M13"/>
    <mergeCell ref="N12:O13"/>
    <mergeCell ref="P12:Q13"/>
    <mergeCell ref="R12:S13"/>
    <mergeCell ref="T12:U13"/>
    <mergeCell ref="V12:W13"/>
    <mergeCell ref="B2:I4"/>
    <mergeCell ref="J2:AA4"/>
    <mergeCell ref="B6:D45"/>
    <mergeCell ref="E6:I13"/>
    <mergeCell ref="L6:M7"/>
    <mergeCell ref="N6:O7"/>
    <mergeCell ref="V8:W9"/>
    <mergeCell ref="T40:U41"/>
    <mergeCell ref="V40:W41"/>
    <mergeCell ref="X40:Y41"/>
    <mergeCell ref="Z40:AA41"/>
    <mergeCell ref="L42:M43"/>
    <mergeCell ref="N42:O43"/>
    <mergeCell ref="P42:Q43"/>
    <mergeCell ref="R42:S43"/>
    <mergeCell ref="T42:U43"/>
    <mergeCell ref="V42:W43"/>
    <mergeCell ref="X42:Y43"/>
    <mergeCell ref="Z42:AA43"/>
    <mergeCell ref="L44:M45"/>
    <mergeCell ref="N44:O45"/>
    <mergeCell ref="X8:Y9"/>
    <mergeCell ref="Z24:AA25"/>
    <mergeCell ref="X26:Y27"/>
    <mergeCell ref="T38:U39"/>
    <mergeCell ref="V38:W39"/>
    <mergeCell ref="X38:Y39"/>
    <mergeCell ref="Z38:AA39"/>
    <mergeCell ref="L40:M41"/>
    <mergeCell ref="N40:O41"/>
    <mergeCell ref="P40:Q41"/>
    <mergeCell ref="R40:S41"/>
    <mergeCell ref="E38:I45"/>
    <mergeCell ref="J38:K39"/>
    <mergeCell ref="J40:K41"/>
    <mergeCell ref="J42:K43"/>
    <mergeCell ref="J44:K45"/>
    <mergeCell ref="P44:Q45"/>
    <mergeCell ref="R44:S45"/>
    <mergeCell ref="T44:U45"/>
    <mergeCell ref="V44:W45"/>
    <mergeCell ref="X44:Y45"/>
    <mergeCell ref="Z44:AA45"/>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T34:U35"/>
    <mergeCell ref="V34:W35"/>
    <mergeCell ref="X34:Y35"/>
    <mergeCell ref="Z34:AA35"/>
    <mergeCell ref="L36:M37"/>
    <mergeCell ref="N36:O37"/>
    <mergeCell ref="P36:Q37"/>
    <mergeCell ref="R36:S37"/>
    <mergeCell ref="T36:U37"/>
    <mergeCell ref="V36:W37"/>
    <mergeCell ref="X36:Y37"/>
    <mergeCell ref="Z36:AA37"/>
    <mergeCell ref="T30:U31"/>
    <mergeCell ref="V30:W31"/>
    <mergeCell ref="X30:Y31"/>
    <mergeCell ref="Z30:AA31"/>
    <mergeCell ref="L32:M33"/>
    <mergeCell ref="N32:O33"/>
    <mergeCell ref="P32:Q33"/>
    <mergeCell ref="R32:S33"/>
    <mergeCell ref="T32:U33"/>
    <mergeCell ref="V32:W33"/>
    <mergeCell ref="X32:Y33"/>
    <mergeCell ref="Z32:AA3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9000"/>
  </sheetPr>
  <dimension ref="A1:Z1000"/>
  <sheetViews>
    <sheetView workbookViewId="0">
      <selection activeCell="D10" sqref="D10"/>
    </sheetView>
  </sheetViews>
  <sheetFormatPr baseColWidth="10" defaultColWidth="14.44140625" defaultRowHeight="15" customHeight="1" x14ac:dyDescent="0.3"/>
  <cols>
    <col min="1" max="2" width="14.44140625" style="111" customWidth="1"/>
    <col min="3" max="3" width="17" style="111" customWidth="1"/>
    <col min="4" max="4" width="14.44140625" style="111" customWidth="1"/>
    <col min="5" max="5" width="46" style="111" customWidth="1"/>
    <col min="6" max="26" width="14.44140625" style="111" customWidth="1"/>
    <col min="27" max="16384" width="14.44140625" style="111"/>
  </cols>
  <sheetData>
    <row r="1" spans="1:26" ht="24" customHeight="1" x14ac:dyDescent="0.3">
      <c r="A1" s="110"/>
      <c r="B1" s="359" t="s">
        <v>220</v>
      </c>
      <c r="C1" s="360"/>
      <c r="D1" s="360"/>
      <c r="E1" s="360"/>
      <c r="F1" s="361"/>
      <c r="G1" s="110"/>
      <c r="H1" s="110"/>
      <c r="I1" s="110"/>
      <c r="J1" s="110"/>
      <c r="K1" s="110"/>
      <c r="L1" s="110"/>
      <c r="M1" s="110"/>
      <c r="N1" s="110"/>
      <c r="O1" s="110"/>
      <c r="P1" s="110"/>
      <c r="Q1" s="110"/>
      <c r="R1" s="110"/>
      <c r="S1" s="110"/>
      <c r="T1" s="110"/>
      <c r="U1" s="110"/>
      <c r="V1" s="110"/>
      <c r="W1" s="110"/>
      <c r="X1" s="110"/>
      <c r="Y1" s="110"/>
      <c r="Z1" s="110"/>
    </row>
    <row r="2" spans="1:26" ht="12.75" customHeight="1" x14ac:dyDescent="0.3">
      <c r="A2" s="110"/>
      <c r="B2" s="112"/>
      <c r="C2" s="112"/>
      <c r="D2" s="112"/>
      <c r="E2" s="112"/>
      <c r="F2" s="112"/>
      <c r="G2" s="110"/>
      <c r="H2" s="110"/>
      <c r="I2" s="110"/>
      <c r="J2" s="110"/>
      <c r="K2" s="110"/>
      <c r="L2" s="110"/>
      <c r="M2" s="110"/>
      <c r="N2" s="110"/>
      <c r="O2" s="110"/>
      <c r="P2" s="110"/>
      <c r="Q2" s="110"/>
      <c r="R2" s="110"/>
      <c r="S2" s="110"/>
      <c r="T2" s="110"/>
      <c r="U2" s="110"/>
      <c r="V2" s="110"/>
      <c r="W2" s="110"/>
      <c r="X2" s="110"/>
      <c r="Y2" s="110"/>
      <c r="Z2" s="110"/>
    </row>
    <row r="3" spans="1:26" ht="12.75" customHeight="1" x14ac:dyDescent="0.3">
      <c r="A3" s="110"/>
      <c r="B3" s="362" t="s">
        <v>221</v>
      </c>
      <c r="C3" s="360"/>
      <c r="D3" s="363"/>
      <c r="E3" s="113" t="s">
        <v>222</v>
      </c>
      <c r="F3" s="114" t="s">
        <v>223</v>
      </c>
      <c r="G3" s="110"/>
      <c r="H3" s="110"/>
      <c r="I3" s="110"/>
      <c r="J3" s="110"/>
      <c r="K3" s="110"/>
      <c r="L3" s="110"/>
      <c r="M3" s="110"/>
      <c r="N3" s="110"/>
      <c r="O3" s="110"/>
      <c r="P3" s="110"/>
      <c r="Q3" s="110"/>
      <c r="R3" s="110"/>
      <c r="S3" s="110"/>
      <c r="T3" s="110"/>
      <c r="U3" s="110"/>
      <c r="V3" s="110"/>
      <c r="W3" s="110"/>
      <c r="X3" s="110"/>
      <c r="Y3" s="110"/>
      <c r="Z3" s="110"/>
    </row>
    <row r="4" spans="1:26" ht="12.75" customHeight="1" x14ac:dyDescent="0.3">
      <c r="A4" s="110"/>
      <c r="B4" s="364" t="s">
        <v>224</v>
      </c>
      <c r="C4" s="367" t="s">
        <v>225</v>
      </c>
      <c r="D4" s="115" t="s">
        <v>226</v>
      </c>
      <c r="E4" s="116" t="s">
        <v>227</v>
      </c>
      <c r="F4" s="117">
        <v>0.25</v>
      </c>
      <c r="G4" s="110">
        <v>1</v>
      </c>
      <c r="H4" s="110"/>
      <c r="I4" s="110"/>
      <c r="J4" s="110"/>
      <c r="K4" s="110"/>
      <c r="L4" s="110"/>
      <c r="M4" s="110"/>
      <c r="N4" s="110"/>
      <c r="O4" s="110"/>
      <c r="P4" s="110"/>
      <c r="Q4" s="110"/>
      <c r="R4" s="110"/>
      <c r="S4" s="110"/>
      <c r="T4" s="110"/>
      <c r="U4" s="110"/>
      <c r="V4" s="110"/>
      <c r="W4" s="110"/>
      <c r="X4" s="110"/>
      <c r="Y4" s="110"/>
      <c r="Z4" s="110"/>
    </row>
    <row r="5" spans="1:26" ht="12.75" customHeight="1" x14ac:dyDescent="0.3">
      <c r="A5" s="110"/>
      <c r="B5" s="365"/>
      <c r="C5" s="368"/>
      <c r="D5" s="118" t="s">
        <v>228</v>
      </c>
      <c r="E5" s="119" t="s">
        <v>229</v>
      </c>
      <c r="F5" s="120">
        <v>0.15</v>
      </c>
      <c r="G5" s="110">
        <v>2</v>
      </c>
      <c r="H5" s="110"/>
      <c r="I5" s="110"/>
      <c r="J5" s="110"/>
      <c r="K5" s="110"/>
      <c r="L5" s="110"/>
      <c r="M5" s="110"/>
      <c r="N5" s="110"/>
      <c r="O5" s="110"/>
      <c r="P5" s="110"/>
      <c r="Q5" s="110"/>
      <c r="R5" s="110"/>
      <c r="S5" s="110"/>
      <c r="T5" s="110"/>
      <c r="U5" s="110"/>
      <c r="V5" s="110"/>
      <c r="W5" s="110"/>
      <c r="X5" s="110"/>
      <c r="Y5" s="110"/>
      <c r="Z5" s="110"/>
    </row>
    <row r="6" spans="1:26" ht="12.75" customHeight="1" x14ac:dyDescent="0.3">
      <c r="A6" s="110"/>
      <c r="B6" s="365"/>
      <c r="C6" s="357"/>
      <c r="D6" s="118" t="s">
        <v>230</v>
      </c>
      <c r="E6" s="119" t="s">
        <v>231</v>
      </c>
      <c r="F6" s="120">
        <v>0.1</v>
      </c>
      <c r="G6" s="110">
        <v>3</v>
      </c>
      <c r="H6" s="110"/>
      <c r="I6" s="110"/>
      <c r="J6" s="110"/>
      <c r="K6" s="110"/>
      <c r="L6" s="110"/>
      <c r="M6" s="110"/>
      <c r="N6" s="110"/>
      <c r="O6" s="110"/>
      <c r="P6" s="110"/>
      <c r="Q6" s="110"/>
      <c r="R6" s="110"/>
      <c r="S6" s="110"/>
      <c r="T6" s="110"/>
      <c r="U6" s="110"/>
      <c r="V6" s="110"/>
      <c r="W6" s="110"/>
      <c r="X6" s="110"/>
      <c r="Y6" s="110"/>
      <c r="Z6" s="110"/>
    </row>
    <row r="7" spans="1:26" ht="12.75" customHeight="1" x14ac:dyDescent="0.3">
      <c r="A7" s="110"/>
      <c r="B7" s="365"/>
      <c r="C7" s="356" t="s">
        <v>232</v>
      </c>
      <c r="D7" s="118" t="s">
        <v>233</v>
      </c>
      <c r="E7" s="119" t="s">
        <v>234</v>
      </c>
      <c r="F7" s="120">
        <v>0.25</v>
      </c>
      <c r="G7" s="110">
        <v>1</v>
      </c>
      <c r="H7" s="110"/>
      <c r="I7" s="110"/>
      <c r="J7" s="110"/>
      <c r="K7" s="110"/>
      <c r="L7" s="110"/>
      <c r="M7" s="110"/>
      <c r="N7" s="110"/>
      <c r="O7" s="110"/>
      <c r="P7" s="110"/>
      <c r="Q7" s="110"/>
      <c r="R7" s="110"/>
      <c r="S7" s="110"/>
      <c r="T7" s="110"/>
      <c r="U7" s="110"/>
      <c r="V7" s="110"/>
      <c r="W7" s="110"/>
      <c r="X7" s="110"/>
      <c r="Y7" s="110"/>
      <c r="Z7" s="110"/>
    </row>
    <row r="8" spans="1:26" ht="12.75" customHeight="1" x14ac:dyDescent="0.3">
      <c r="A8" s="110"/>
      <c r="B8" s="366"/>
      <c r="C8" s="357"/>
      <c r="D8" s="118" t="s">
        <v>235</v>
      </c>
      <c r="E8" s="119" t="s">
        <v>236</v>
      </c>
      <c r="F8" s="120">
        <v>0.15</v>
      </c>
      <c r="G8" s="110">
        <v>2</v>
      </c>
      <c r="H8" s="110"/>
      <c r="I8" s="110"/>
      <c r="J8" s="110"/>
      <c r="K8" s="110"/>
      <c r="L8" s="110"/>
      <c r="M8" s="110"/>
      <c r="N8" s="110"/>
      <c r="O8" s="110"/>
      <c r="P8" s="110"/>
      <c r="Q8" s="110"/>
      <c r="R8" s="110"/>
      <c r="S8" s="110"/>
      <c r="T8" s="110"/>
      <c r="U8" s="110"/>
      <c r="V8" s="110"/>
      <c r="W8" s="110"/>
      <c r="X8" s="110"/>
      <c r="Y8" s="110"/>
      <c r="Z8" s="110"/>
    </row>
    <row r="9" spans="1:26" ht="12.75" customHeight="1" x14ac:dyDescent="0.3">
      <c r="A9" s="110"/>
      <c r="B9" s="369" t="s">
        <v>388</v>
      </c>
      <c r="C9" s="356" t="s">
        <v>237</v>
      </c>
      <c r="D9" s="118" t="s">
        <v>59</v>
      </c>
      <c r="E9" s="119" t="s">
        <v>238</v>
      </c>
      <c r="F9" s="121" t="s">
        <v>239</v>
      </c>
      <c r="G9" s="110"/>
      <c r="H9" s="110"/>
      <c r="I9" s="110"/>
      <c r="J9" s="110"/>
      <c r="K9" s="110"/>
      <c r="L9" s="110"/>
      <c r="M9" s="110"/>
      <c r="N9" s="110"/>
      <c r="O9" s="110"/>
      <c r="P9" s="110"/>
      <c r="Q9" s="110"/>
      <c r="R9" s="110"/>
      <c r="S9" s="110"/>
      <c r="T9" s="110"/>
      <c r="U9" s="110"/>
      <c r="V9" s="110"/>
      <c r="W9" s="110"/>
      <c r="X9" s="110"/>
      <c r="Y9" s="110"/>
      <c r="Z9" s="110"/>
    </row>
    <row r="10" spans="1:26" ht="12.75" customHeight="1" x14ac:dyDescent="0.3">
      <c r="A10" s="110"/>
      <c r="B10" s="365"/>
      <c r="C10" s="357"/>
      <c r="D10" s="118" t="s">
        <v>91</v>
      </c>
      <c r="E10" s="119" t="s">
        <v>240</v>
      </c>
      <c r="F10" s="121" t="s">
        <v>239</v>
      </c>
      <c r="G10" s="110"/>
      <c r="H10" s="110"/>
      <c r="I10" s="110"/>
      <c r="J10" s="110"/>
      <c r="K10" s="110"/>
      <c r="L10" s="110"/>
      <c r="M10" s="110"/>
      <c r="N10" s="110"/>
      <c r="O10" s="110"/>
      <c r="P10" s="110"/>
      <c r="Q10" s="110"/>
      <c r="R10" s="110"/>
      <c r="S10" s="110"/>
      <c r="T10" s="110"/>
      <c r="U10" s="110"/>
      <c r="V10" s="110"/>
      <c r="W10" s="110"/>
      <c r="X10" s="110"/>
      <c r="Y10" s="110"/>
      <c r="Z10" s="110"/>
    </row>
    <row r="11" spans="1:26" ht="12.75" customHeight="1" x14ac:dyDescent="0.3">
      <c r="A11" s="110"/>
      <c r="B11" s="365"/>
      <c r="C11" s="356" t="s">
        <v>241</v>
      </c>
      <c r="D11" s="118" t="s">
        <v>60</v>
      </c>
      <c r="E11" s="119" t="s">
        <v>242</v>
      </c>
      <c r="F11" s="121" t="s">
        <v>239</v>
      </c>
      <c r="G11" s="110"/>
      <c r="H11" s="110"/>
      <c r="I11" s="110"/>
      <c r="J11" s="110"/>
      <c r="K11" s="110"/>
      <c r="L11" s="110"/>
      <c r="M11" s="110"/>
      <c r="N11" s="110"/>
      <c r="O11" s="110"/>
      <c r="P11" s="110"/>
      <c r="Q11" s="110"/>
      <c r="R11" s="110"/>
      <c r="S11" s="110"/>
      <c r="T11" s="110"/>
      <c r="U11" s="110"/>
      <c r="V11" s="110"/>
      <c r="W11" s="110"/>
      <c r="X11" s="110"/>
      <c r="Y11" s="110"/>
      <c r="Z11" s="110"/>
    </row>
    <row r="12" spans="1:26" ht="12.75" customHeight="1" x14ac:dyDescent="0.3">
      <c r="A12" s="110"/>
      <c r="B12" s="365"/>
      <c r="C12" s="357"/>
      <c r="D12" s="118" t="s">
        <v>111</v>
      </c>
      <c r="E12" s="119" t="s">
        <v>243</v>
      </c>
      <c r="F12" s="121" t="s">
        <v>239</v>
      </c>
      <c r="G12" s="110"/>
      <c r="H12" s="110"/>
      <c r="I12" s="110"/>
      <c r="J12" s="110"/>
      <c r="K12" s="110"/>
      <c r="L12" s="110"/>
      <c r="M12" s="110"/>
      <c r="N12" s="110"/>
      <c r="O12" s="110"/>
      <c r="P12" s="110"/>
      <c r="Q12" s="110"/>
      <c r="R12" s="110"/>
      <c r="S12" s="110"/>
      <c r="T12" s="110"/>
      <c r="U12" s="110"/>
      <c r="V12" s="110"/>
      <c r="W12" s="110"/>
      <c r="X12" s="110"/>
      <c r="Y12" s="110"/>
      <c r="Z12" s="110"/>
    </row>
    <row r="13" spans="1:26" ht="12.75" customHeight="1" x14ac:dyDescent="0.3">
      <c r="A13" s="110"/>
      <c r="B13" s="365"/>
      <c r="C13" s="356" t="s">
        <v>244</v>
      </c>
      <c r="D13" s="118" t="s">
        <v>61</v>
      </c>
      <c r="E13" s="119" t="s">
        <v>245</v>
      </c>
      <c r="F13" s="121" t="s">
        <v>239</v>
      </c>
      <c r="G13" s="110"/>
      <c r="H13" s="110"/>
      <c r="I13" s="110"/>
      <c r="J13" s="110"/>
      <c r="K13" s="110"/>
      <c r="L13" s="110"/>
      <c r="M13" s="110"/>
      <c r="N13" s="110"/>
      <c r="O13" s="110"/>
      <c r="P13" s="110"/>
      <c r="Q13" s="110"/>
      <c r="R13" s="110"/>
      <c r="S13" s="110"/>
      <c r="T13" s="110"/>
      <c r="U13" s="110"/>
      <c r="V13" s="110"/>
      <c r="W13" s="110"/>
      <c r="X13" s="110"/>
      <c r="Y13" s="110"/>
      <c r="Z13" s="110"/>
    </row>
    <row r="14" spans="1:26" ht="12.75" customHeight="1" x14ac:dyDescent="0.3">
      <c r="A14" s="110"/>
      <c r="B14" s="370"/>
      <c r="C14" s="358"/>
      <c r="D14" s="122" t="s">
        <v>65</v>
      </c>
      <c r="E14" s="123" t="s">
        <v>246</v>
      </c>
      <c r="F14" s="124" t="s">
        <v>239</v>
      </c>
      <c r="G14" s="110"/>
      <c r="H14" s="110"/>
      <c r="I14" s="110"/>
      <c r="J14" s="110"/>
      <c r="K14" s="110"/>
      <c r="L14" s="110"/>
      <c r="M14" s="110"/>
      <c r="N14" s="110"/>
      <c r="O14" s="110"/>
      <c r="P14" s="110"/>
      <c r="Q14" s="110"/>
      <c r="R14" s="110"/>
      <c r="S14" s="110"/>
      <c r="T14" s="110"/>
      <c r="U14" s="110"/>
      <c r="V14" s="110"/>
      <c r="W14" s="110"/>
      <c r="X14" s="110"/>
      <c r="Y14" s="110"/>
      <c r="Z14" s="110"/>
    </row>
    <row r="15" spans="1:26" ht="49.5" customHeight="1" x14ac:dyDescent="0.3">
      <c r="A15" s="110"/>
      <c r="B15" s="353" t="s">
        <v>389</v>
      </c>
      <c r="C15" s="354"/>
      <c r="D15" s="354"/>
      <c r="E15" s="354"/>
      <c r="F15" s="355"/>
      <c r="G15" s="110"/>
      <c r="H15" s="110"/>
      <c r="I15" s="110"/>
      <c r="J15" s="110"/>
      <c r="K15" s="110"/>
      <c r="L15" s="110"/>
      <c r="M15" s="110"/>
      <c r="N15" s="110"/>
      <c r="O15" s="110"/>
      <c r="P15" s="110"/>
      <c r="Q15" s="110"/>
      <c r="R15" s="110"/>
      <c r="S15" s="110"/>
      <c r="T15" s="110"/>
      <c r="U15" s="110"/>
      <c r="V15" s="110"/>
      <c r="W15" s="110"/>
      <c r="X15" s="110"/>
      <c r="Y15" s="110"/>
      <c r="Z15" s="110"/>
    </row>
    <row r="16" spans="1:26" ht="27" customHeight="1" x14ac:dyDescent="0.3">
      <c r="A16" s="110"/>
      <c r="B16" s="125"/>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row>
    <row r="17" spans="1:26" ht="12.75" customHeight="1" x14ac:dyDescent="0.3">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row>
    <row r="18" spans="1:26" ht="12.75" customHeight="1" x14ac:dyDescent="0.3">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row>
    <row r="19" spans="1:26" ht="12.75" customHeight="1" x14ac:dyDescent="0.3">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row>
    <row r="20" spans="1:26" ht="12.75" customHeight="1" x14ac:dyDescent="0.3">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row>
    <row r="21" spans="1:26" ht="12.75" customHeight="1" x14ac:dyDescent="0.3">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row>
    <row r="22" spans="1:26" ht="12.75" customHeight="1" x14ac:dyDescent="0.3">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row>
    <row r="23" spans="1:26" ht="12.75" customHeight="1" x14ac:dyDescent="0.3">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row>
    <row r="24" spans="1:26" ht="12.75" customHeight="1" x14ac:dyDescent="0.3">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row>
    <row r="25" spans="1:26" ht="12.75" customHeight="1" x14ac:dyDescent="0.3">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row>
    <row r="26" spans="1:26" ht="12.75" customHeight="1" x14ac:dyDescent="0.3">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row>
    <row r="27" spans="1:26" ht="12.75" customHeight="1" x14ac:dyDescent="0.3">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row>
    <row r="28" spans="1:26" ht="12.75" customHeight="1" x14ac:dyDescent="0.3">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row>
    <row r="29" spans="1:26" ht="12.75" customHeight="1" x14ac:dyDescent="0.3">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row>
    <row r="30" spans="1:26" ht="12.75" customHeight="1" x14ac:dyDescent="0.3">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row>
    <row r="31" spans="1:26" ht="12.75" customHeight="1" x14ac:dyDescent="0.3">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row>
    <row r="32" spans="1:26" ht="12.75" customHeight="1" x14ac:dyDescent="0.3">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row>
    <row r="33" spans="1:26" ht="12.75" customHeight="1" x14ac:dyDescent="0.3">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row>
    <row r="34" spans="1:26" ht="12.75" customHeight="1" x14ac:dyDescent="0.3">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row>
    <row r="35" spans="1:26" ht="12.75" customHeight="1" x14ac:dyDescent="0.3">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row>
    <row r="36" spans="1:26" ht="12.75" customHeight="1" x14ac:dyDescent="0.3">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row>
    <row r="37" spans="1:26" ht="12.75" customHeight="1" x14ac:dyDescent="0.3">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row>
    <row r="38" spans="1:26" ht="12.75" customHeight="1" x14ac:dyDescent="0.3">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row>
    <row r="39" spans="1:26" ht="12.75" customHeight="1" x14ac:dyDescent="0.3">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row>
    <row r="40" spans="1:26" ht="12.75" customHeight="1" x14ac:dyDescent="0.3">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row>
    <row r="41" spans="1:26" ht="12.75" customHeight="1" x14ac:dyDescent="0.3">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row>
    <row r="42" spans="1:26" ht="12.75" customHeight="1" x14ac:dyDescent="0.3">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row>
    <row r="43" spans="1:26" ht="12.75" customHeight="1" x14ac:dyDescent="0.3">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row>
    <row r="44" spans="1:26" ht="12.75" customHeight="1" x14ac:dyDescent="0.3">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row>
    <row r="45" spans="1:26" ht="12.75" customHeight="1" x14ac:dyDescent="0.3">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row>
    <row r="46" spans="1:26" ht="12.75" customHeight="1" x14ac:dyDescent="0.3">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row>
    <row r="47" spans="1:26" ht="12.75" customHeight="1" x14ac:dyDescent="0.3">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row>
    <row r="48" spans="1:26" ht="12.75" customHeight="1" x14ac:dyDescent="0.3">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row>
    <row r="49" spans="1:26" ht="12.75" customHeight="1" x14ac:dyDescent="0.3">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row>
    <row r="50" spans="1:26" ht="12.75" customHeight="1" x14ac:dyDescent="0.3">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row>
    <row r="51" spans="1:26" ht="12.75" customHeight="1" x14ac:dyDescent="0.3">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row>
    <row r="52" spans="1:26" ht="12.75" customHeight="1" x14ac:dyDescent="0.3">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row>
    <row r="53" spans="1:26" ht="12.75" customHeight="1" x14ac:dyDescent="0.3">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row>
    <row r="54" spans="1:26" ht="12.75" customHeight="1" x14ac:dyDescent="0.3">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row>
    <row r="55" spans="1:26" ht="12.75" customHeight="1" x14ac:dyDescent="0.3">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row>
    <row r="56" spans="1:26" ht="12.75" customHeight="1" x14ac:dyDescent="0.3">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row>
    <row r="57" spans="1:26" ht="12.75" customHeight="1" x14ac:dyDescent="0.3">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ht="12.75" customHeight="1" x14ac:dyDescent="0.3">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row>
    <row r="59" spans="1:26" ht="12.75" customHeight="1" x14ac:dyDescent="0.3">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row>
    <row r="60" spans="1:26" ht="12.75" customHeight="1" x14ac:dyDescent="0.3">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row>
    <row r="61" spans="1:26" ht="12.75" customHeight="1" x14ac:dyDescent="0.3">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row>
    <row r="62" spans="1:26" ht="12.75" customHeight="1" x14ac:dyDescent="0.3">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row>
    <row r="63" spans="1:26" ht="12.75" customHeight="1" x14ac:dyDescent="0.3">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row>
    <row r="64" spans="1:26" ht="12.75" customHeight="1" x14ac:dyDescent="0.3">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row>
    <row r="65" spans="1:26" ht="12.75" customHeight="1" x14ac:dyDescent="0.3">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row>
    <row r="66" spans="1:26" ht="12.75" customHeight="1" x14ac:dyDescent="0.3">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row>
    <row r="67" spans="1:26" ht="12.75" customHeight="1" x14ac:dyDescent="0.3">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row>
    <row r="68" spans="1:26" ht="12.75" customHeight="1" x14ac:dyDescent="0.3">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row>
    <row r="69" spans="1:26" ht="12.75" customHeight="1" x14ac:dyDescent="0.3">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row>
    <row r="70" spans="1:26" ht="12.75" customHeight="1" x14ac:dyDescent="0.3">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row>
    <row r="71" spans="1:26" ht="12.75" customHeight="1" x14ac:dyDescent="0.3">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row>
    <row r="72" spans="1:26" ht="12.75" customHeight="1" x14ac:dyDescent="0.3">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row>
    <row r="73" spans="1:26" ht="12.75" customHeight="1" x14ac:dyDescent="0.3">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row>
    <row r="74" spans="1:26" ht="12.75" customHeight="1" x14ac:dyDescent="0.3">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row>
    <row r="75" spans="1:26" ht="12.75" customHeight="1" x14ac:dyDescent="0.3">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row>
    <row r="76" spans="1:26" ht="12.75" customHeight="1" x14ac:dyDescent="0.3">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row>
    <row r="77" spans="1:26" ht="12.75" customHeight="1" x14ac:dyDescent="0.3">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row>
    <row r="78" spans="1:26" ht="12.75" customHeight="1" x14ac:dyDescent="0.3">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row>
    <row r="79" spans="1:26" ht="12.75" customHeight="1" x14ac:dyDescent="0.3">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row>
    <row r="80" spans="1:26" ht="12.75" customHeight="1" x14ac:dyDescent="0.3">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row>
    <row r="81" spans="1:26" ht="12.75" customHeight="1" x14ac:dyDescent="0.3">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row>
    <row r="82" spans="1:26" ht="12.75" customHeight="1" x14ac:dyDescent="0.3">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row>
    <row r="83" spans="1:26" ht="12.75" customHeight="1" x14ac:dyDescent="0.3">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row>
    <row r="84" spans="1:26" ht="12.75" customHeight="1" x14ac:dyDescent="0.3">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row>
    <row r="85" spans="1:26" ht="12.75" customHeight="1" x14ac:dyDescent="0.3">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row>
    <row r="86" spans="1:26" ht="12.75" customHeight="1" x14ac:dyDescent="0.3">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row>
    <row r="87" spans="1:26" ht="12.75" customHeight="1" x14ac:dyDescent="0.3">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row>
    <row r="88" spans="1:26" ht="12.75" customHeight="1" x14ac:dyDescent="0.3">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row>
    <row r="89" spans="1:26" ht="12.75" customHeight="1" x14ac:dyDescent="0.3">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row>
    <row r="90" spans="1:26" ht="12.75" customHeight="1" x14ac:dyDescent="0.3">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row>
    <row r="91" spans="1:26" ht="12.75" customHeight="1" x14ac:dyDescent="0.3">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row>
    <row r="92" spans="1:26" ht="12.75" customHeight="1" x14ac:dyDescent="0.3">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row>
    <row r="93" spans="1:26" ht="12.75" customHeight="1" x14ac:dyDescent="0.3">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row>
    <row r="94" spans="1:26" ht="12.75" customHeight="1" x14ac:dyDescent="0.3">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row>
    <row r="95" spans="1:26" ht="12.75" customHeight="1" x14ac:dyDescent="0.3">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row>
    <row r="96" spans="1:26" ht="12.75" customHeight="1" x14ac:dyDescent="0.3">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row>
    <row r="97" spans="1:26" ht="12.75" customHeight="1" x14ac:dyDescent="0.3">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row>
    <row r="98" spans="1:26" ht="12.75" customHeight="1" x14ac:dyDescent="0.3">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row>
    <row r="99" spans="1:26" ht="12.75" customHeight="1" x14ac:dyDescent="0.3">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row>
    <row r="100" spans="1:26" ht="12.75" customHeight="1" x14ac:dyDescent="0.3">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row>
    <row r="101" spans="1:26" ht="12.75" customHeight="1" x14ac:dyDescent="0.3">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row>
    <row r="102" spans="1:26" ht="12.75" customHeight="1" x14ac:dyDescent="0.3">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row>
    <row r="103" spans="1:26" ht="12.75" customHeight="1" x14ac:dyDescent="0.3">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row>
    <row r="104" spans="1:26" ht="12.75" customHeight="1" x14ac:dyDescent="0.3">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row>
    <row r="105" spans="1:26" ht="12.75" customHeight="1" x14ac:dyDescent="0.3">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row>
    <row r="106" spans="1:26" ht="12.75" customHeight="1" x14ac:dyDescent="0.3">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row>
    <row r="107" spans="1:26" ht="12.75" customHeight="1" x14ac:dyDescent="0.3">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row>
    <row r="108" spans="1:26" ht="12.75" customHeight="1" x14ac:dyDescent="0.3">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row>
    <row r="109" spans="1:26" ht="12.75" customHeight="1" x14ac:dyDescent="0.3">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row>
    <row r="110" spans="1:26" ht="12.75" customHeight="1" x14ac:dyDescent="0.3">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row>
    <row r="111" spans="1:26" ht="12.75" customHeight="1" x14ac:dyDescent="0.3">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row>
    <row r="112" spans="1:26" ht="12.75" customHeight="1" x14ac:dyDescent="0.3">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row>
    <row r="113" spans="1:26" ht="12.75" customHeight="1" x14ac:dyDescent="0.3">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row>
    <row r="114" spans="1:26" ht="12.75" customHeight="1" x14ac:dyDescent="0.3">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row>
    <row r="115" spans="1:26" ht="12.75" customHeight="1" x14ac:dyDescent="0.3">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row>
    <row r="116" spans="1:26" ht="12.75" customHeight="1" x14ac:dyDescent="0.3">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row>
    <row r="117" spans="1:26" ht="12.75" customHeight="1" x14ac:dyDescent="0.3">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row>
    <row r="118" spans="1:26" ht="12.75" customHeight="1" x14ac:dyDescent="0.3">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row>
    <row r="119" spans="1:26" ht="12.75" customHeight="1" x14ac:dyDescent="0.3">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row>
    <row r="120" spans="1:26" ht="12.75" customHeight="1" x14ac:dyDescent="0.3">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row>
    <row r="121" spans="1:26" ht="12.75" customHeight="1" x14ac:dyDescent="0.3">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row>
    <row r="122" spans="1:26" ht="12.75" customHeight="1" x14ac:dyDescent="0.3">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row>
    <row r="123" spans="1:26" ht="12.75" customHeight="1" x14ac:dyDescent="0.3">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row>
    <row r="124" spans="1:26" ht="12.75" customHeight="1" x14ac:dyDescent="0.3">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row>
    <row r="125" spans="1:26" ht="12.75" customHeight="1" x14ac:dyDescent="0.3">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row>
    <row r="126" spans="1:26" ht="12.75" customHeight="1" x14ac:dyDescent="0.3">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row>
    <row r="127" spans="1:26" ht="12.75" customHeight="1" x14ac:dyDescent="0.3">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row>
    <row r="128" spans="1:26" ht="12.75" customHeight="1" x14ac:dyDescent="0.3">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row>
    <row r="129" spans="1:26" ht="12.75" customHeight="1" x14ac:dyDescent="0.3">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row>
    <row r="130" spans="1:26" ht="12.75" customHeight="1" x14ac:dyDescent="0.3">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row>
    <row r="131" spans="1:26" ht="12.75" customHeight="1" x14ac:dyDescent="0.3">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row>
    <row r="132" spans="1:26" ht="12.75" customHeight="1" x14ac:dyDescent="0.3">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row>
    <row r="133" spans="1:26" ht="12.75" customHeight="1" x14ac:dyDescent="0.3">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row>
    <row r="134" spans="1:26" ht="12.75" customHeight="1" x14ac:dyDescent="0.3">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row>
    <row r="135" spans="1:26" ht="12.75" customHeight="1" x14ac:dyDescent="0.3">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row>
    <row r="136" spans="1:26" ht="12.75" customHeight="1" x14ac:dyDescent="0.3">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row>
    <row r="137" spans="1:26" ht="12.75" customHeight="1" x14ac:dyDescent="0.3">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row>
    <row r="138" spans="1:26" ht="12.75" customHeight="1" x14ac:dyDescent="0.3">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row>
    <row r="139" spans="1:26" ht="12.75" customHeight="1" x14ac:dyDescent="0.3">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row>
    <row r="140" spans="1:26" ht="12.75" customHeight="1" x14ac:dyDescent="0.3">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row>
    <row r="141" spans="1:26" ht="12.75" customHeight="1" x14ac:dyDescent="0.3">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row>
    <row r="142" spans="1:26" ht="12.75" customHeight="1" x14ac:dyDescent="0.3">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row>
    <row r="143" spans="1:26" ht="12.75" customHeight="1" x14ac:dyDescent="0.3">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row>
    <row r="144" spans="1:26" ht="12.75" customHeight="1" x14ac:dyDescent="0.3">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row>
    <row r="145" spans="1:26" ht="12.75" customHeight="1" x14ac:dyDescent="0.3">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row>
    <row r="146" spans="1:26" ht="12.75" customHeight="1" x14ac:dyDescent="0.3">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row>
    <row r="147" spans="1:26" ht="12.75" customHeight="1" x14ac:dyDescent="0.3">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row>
    <row r="148" spans="1:26" ht="12.75" customHeight="1" x14ac:dyDescent="0.3">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row>
    <row r="149" spans="1:26" ht="12.75" customHeight="1" x14ac:dyDescent="0.3">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row>
    <row r="150" spans="1:26" ht="12.75" customHeight="1" x14ac:dyDescent="0.3">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row>
    <row r="151" spans="1:26" ht="12.75" customHeight="1" x14ac:dyDescent="0.3">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row>
    <row r="152" spans="1:26" ht="12.75" customHeight="1" x14ac:dyDescent="0.3">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row>
    <row r="153" spans="1:26" ht="12.75" customHeight="1" x14ac:dyDescent="0.3">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row>
    <row r="154" spans="1:26" ht="12.75" customHeight="1" x14ac:dyDescent="0.3">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row>
    <row r="155" spans="1:26" ht="12.75" customHeight="1" x14ac:dyDescent="0.3">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row>
    <row r="156" spans="1:26" ht="12.75" customHeight="1" x14ac:dyDescent="0.3">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row>
    <row r="157" spans="1:26" ht="12.75" customHeight="1" x14ac:dyDescent="0.3">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row>
    <row r="158" spans="1:26" ht="12.75" customHeight="1" x14ac:dyDescent="0.3">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row>
    <row r="159" spans="1:26" ht="12.75" customHeight="1" x14ac:dyDescent="0.3">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row>
    <row r="160" spans="1:26" ht="12.75" customHeight="1" x14ac:dyDescent="0.3">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row>
    <row r="161" spans="1:26" ht="12.75" customHeight="1" x14ac:dyDescent="0.3">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row>
    <row r="162" spans="1:26" ht="12.75" customHeight="1" x14ac:dyDescent="0.3">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row>
    <row r="163" spans="1:26" ht="12.75" customHeight="1" x14ac:dyDescent="0.3">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row>
    <row r="164" spans="1:26" ht="12.75" customHeight="1" x14ac:dyDescent="0.3">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row>
    <row r="165" spans="1:26" ht="12.75" customHeight="1" x14ac:dyDescent="0.3">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row>
    <row r="166" spans="1:26" ht="12.75" customHeight="1" x14ac:dyDescent="0.3">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row>
    <row r="167" spans="1:26" ht="12.75" customHeight="1" x14ac:dyDescent="0.3">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row>
    <row r="168" spans="1:26" ht="12.75" customHeight="1" x14ac:dyDescent="0.3">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row>
    <row r="169" spans="1:26" ht="12.75" customHeight="1" x14ac:dyDescent="0.3">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row>
    <row r="170" spans="1:26" ht="12.75" customHeight="1" x14ac:dyDescent="0.3">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row>
    <row r="171" spans="1:26" ht="12.75" customHeight="1" x14ac:dyDescent="0.3">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row>
    <row r="172" spans="1:26" ht="12.75" customHeight="1" x14ac:dyDescent="0.3">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row>
    <row r="173" spans="1:26" ht="12.75" customHeight="1" x14ac:dyDescent="0.3">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row>
    <row r="174" spans="1:26" ht="12.75" customHeight="1" x14ac:dyDescent="0.3">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row>
    <row r="175" spans="1:26" ht="12.75" customHeight="1" x14ac:dyDescent="0.3">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row>
    <row r="176" spans="1:26" ht="12.75" customHeight="1" x14ac:dyDescent="0.3">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row>
    <row r="177" spans="1:26" ht="12.75" customHeight="1" x14ac:dyDescent="0.3">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row>
    <row r="178" spans="1:26" ht="12.75" customHeight="1" x14ac:dyDescent="0.3">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row>
    <row r="179" spans="1:26" ht="12.75" customHeight="1" x14ac:dyDescent="0.3">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row>
    <row r="180" spans="1:26" ht="12.75" customHeight="1" x14ac:dyDescent="0.3">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row>
    <row r="181" spans="1:26" ht="12.75" customHeight="1" x14ac:dyDescent="0.3">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row>
    <row r="182" spans="1:26" ht="12.75" customHeight="1" x14ac:dyDescent="0.3">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row>
    <row r="183" spans="1:26" ht="12.75" customHeight="1" x14ac:dyDescent="0.3">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row>
    <row r="184" spans="1:26" ht="12.75" customHeight="1" x14ac:dyDescent="0.3">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row>
    <row r="185" spans="1:26" ht="12.75" customHeight="1" x14ac:dyDescent="0.3">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row>
    <row r="186" spans="1:26" ht="12.75" customHeight="1" x14ac:dyDescent="0.3">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row>
    <row r="187" spans="1:26" ht="12.75" customHeight="1" x14ac:dyDescent="0.3">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row>
    <row r="188" spans="1:26" ht="12.75" customHeight="1" x14ac:dyDescent="0.3">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row>
    <row r="189" spans="1:26" ht="12.75" customHeight="1" x14ac:dyDescent="0.3">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row>
    <row r="190" spans="1:26" ht="12.75" customHeight="1" x14ac:dyDescent="0.3">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row>
    <row r="191" spans="1:26" ht="12.75" customHeight="1" x14ac:dyDescent="0.3">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row>
    <row r="192" spans="1:26" ht="12.75" customHeight="1" x14ac:dyDescent="0.3">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row>
    <row r="193" spans="1:26" ht="12.75" customHeight="1" x14ac:dyDescent="0.3">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row>
    <row r="194" spans="1:26" ht="12.75" customHeight="1" x14ac:dyDescent="0.3">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row>
    <row r="195" spans="1:26" ht="12.75" customHeight="1" x14ac:dyDescent="0.3">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row>
    <row r="196" spans="1:26" ht="12.75" customHeight="1" x14ac:dyDescent="0.3">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row>
    <row r="197" spans="1:26" ht="12.75" customHeight="1" x14ac:dyDescent="0.3">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row>
    <row r="198" spans="1:26" ht="12.75" customHeight="1" x14ac:dyDescent="0.3">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row>
    <row r="199" spans="1:26" ht="12.75" customHeight="1" x14ac:dyDescent="0.3">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row>
    <row r="200" spans="1:26" ht="12.75" customHeight="1" x14ac:dyDescent="0.3">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row>
    <row r="201" spans="1:26" ht="12.75" customHeight="1" x14ac:dyDescent="0.3">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row>
    <row r="202" spans="1:26" ht="12.75" customHeight="1" x14ac:dyDescent="0.3">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row>
    <row r="203" spans="1:26" ht="12.75" customHeight="1" x14ac:dyDescent="0.3">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row>
    <row r="204" spans="1:26" ht="12.75" customHeight="1" x14ac:dyDescent="0.3">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row>
    <row r="205" spans="1:26" ht="12.75" customHeight="1" x14ac:dyDescent="0.3">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row>
    <row r="206" spans="1:26" ht="12.75" customHeight="1" x14ac:dyDescent="0.3">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row>
    <row r="207" spans="1:26" ht="12.75" customHeight="1" x14ac:dyDescent="0.3">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row>
    <row r="208" spans="1:26" ht="12.75" customHeight="1" x14ac:dyDescent="0.3">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row>
    <row r="209" spans="1:26" ht="12.75" customHeight="1" x14ac:dyDescent="0.3">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row>
    <row r="210" spans="1:26" ht="12.75" customHeight="1" x14ac:dyDescent="0.3">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row>
    <row r="211" spans="1:26" ht="12.75" customHeight="1" x14ac:dyDescent="0.3">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row>
    <row r="212" spans="1:26" ht="12.75" customHeight="1" x14ac:dyDescent="0.3">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row>
    <row r="213" spans="1:26" ht="12.75" customHeight="1" x14ac:dyDescent="0.3">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row>
    <row r="214" spans="1:26" ht="12.75" customHeight="1" x14ac:dyDescent="0.3">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row>
    <row r="215" spans="1:26" ht="12.75" customHeight="1" x14ac:dyDescent="0.3">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row>
    <row r="216" spans="1:26" ht="12.75" customHeight="1" x14ac:dyDescent="0.3">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row>
    <row r="217" spans="1:26" ht="12.75" customHeight="1" x14ac:dyDescent="0.3">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row>
    <row r="218" spans="1:26" ht="12.75" customHeight="1" x14ac:dyDescent="0.3">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row>
    <row r="219" spans="1:26" ht="12.75" customHeight="1" x14ac:dyDescent="0.3">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row>
    <row r="220" spans="1:26" ht="12.75" customHeight="1" x14ac:dyDescent="0.3">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row>
    <row r="221" spans="1:26" ht="12.75" customHeight="1" x14ac:dyDescent="0.3">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row>
    <row r="222" spans="1:26" ht="12.75" customHeight="1" x14ac:dyDescent="0.3">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row>
    <row r="223" spans="1:26" ht="12.75" customHeight="1" x14ac:dyDescent="0.3">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row>
    <row r="224" spans="1:26" ht="12.75" customHeight="1" x14ac:dyDescent="0.3">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row>
    <row r="225" spans="1:26" ht="12.75" customHeight="1" x14ac:dyDescent="0.3">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row>
    <row r="226" spans="1:26" ht="12.75" customHeight="1" x14ac:dyDescent="0.3">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row>
    <row r="227" spans="1:26" ht="12.75" customHeight="1" x14ac:dyDescent="0.3">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row>
    <row r="228" spans="1:26" ht="12.75" customHeight="1" x14ac:dyDescent="0.3">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row>
    <row r="229" spans="1:26" ht="12.75" customHeight="1" x14ac:dyDescent="0.3">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row>
    <row r="230" spans="1:26" ht="12.75" customHeight="1" x14ac:dyDescent="0.3">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row>
    <row r="231" spans="1:26" ht="12.75" customHeight="1" x14ac:dyDescent="0.3">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row>
    <row r="232" spans="1:26" ht="12.75" customHeight="1" x14ac:dyDescent="0.3">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row>
    <row r="233" spans="1:26" ht="12.75" customHeight="1" x14ac:dyDescent="0.3">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row>
    <row r="234" spans="1:26" ht="12.75" customHeight="1" x14ac:dyDescent="0.3">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row>
    <row r="235" spans="1:26" ht="12.75" customHeight="1" x14ac:dyDescent="0.3">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row>
    <row r="236" spans="1:26" ht="12.75" customHeight="1" x14ac:dyDescent="0.3">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row>
    <row r="237" spans="1:26" ht="12.75" customHeight="1" x14ac:dyDescent="0.3">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row>
    <row r="238" spans="1:26" ht="12.75" customHeight="1" x14ac:dyDescent="0.3">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row>
    <row r="239" spans="1:26" ht="12.75" customHeight="1" x14ac:dyDescent="0.3">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row>
    <row r="240" spans="1:26" ht="12.75" customHeight="1" x14ac:dyDescent="0.3">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row>
    <row r="241" spans="1:26" ht="12.75" customHeight="1" x14ac:dyDescent="0.3">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row>
    <row r="242" spans="1:26" ht="12.75" customHeight="1" x14ac:dyDescent="0.3">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row>
    <row r="243" spans="1:26" ht="12.75" customHeight="1" x14ac:dyDescent="0.3">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row>
    <row r="244" spans="1:26" ht="12.75" customHeight="1" x14ac:dyDescent="0.3">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row>
    <row r="245" spans="1:26" ht="12.75" customHeight="1" x14ac:dyDescent="0.3">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row>
    <row r="246" spans="1:26" ht="12.75" customHeight="1" x14ac:dyDescent="0.3">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row>
    <row r="247" spans="1:26" ht="12.75" customHeight="1" x14ac:dyDescent="0.3">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row>
    <row r="248" spans="1:26" ht="12.75" customHeight="1" x14ac:dyDescent="0.3">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row>
    <row r="249" spans="1:26" ht="12.75" customHeight="1" x14ac:dyDescent="0.3">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row>
    <row r="250" spans="1:26" ht="12.75" customHeight="1" x14ac:dyDescent="0.3">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row>
    <row r="251" spans="1:26" ht="12.75" customHeight="1" x14ac:dyDescent="0.3">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row>
    <row r="252" spans="1:26" ht="12.75" customHeight="1" x14ac:dyDescent="0.3">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row>
    <row r="253" spans="1:26" ht="12.75" customHeight="1" x14ac:dyDescent="0.3">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row>
    <row r="254" spans="1:26" ht="12.75" customHeight="1" x14ac:dyDescent="0.3">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row>
    <row r="255" spans="1:26" ht="12.75" customHeight="1" x14ac:dyDescent="0.3">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row>
    <row r="256" spans="1:26" ht="12.75" customHeight="1" x14ac:dyDescent="0.3">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row>
    <row r="257" spans="1:26" ht="12.75" customHeight="1" x14ac:dyDescent="0.3">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row>
    <row r="258" spans="1:26" ht="12.75" customHeight="1" x14ac:dyDescent="0.3">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row>
    <row r="259" spans="1:26" ht="12.75" customHeight="1" x14ac:dyDescent="0.3">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row>
    <row r="260" spans="1:26" ht="12.75" customHeight="1" x14ac:dyDescent="0.3">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row>
    <row r="261" spans="1:26" ht="12.75" customHeight="1" x14ac:dyDescent="0.3">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row>
    <row r="262" spans="1:26" ht="12.75" customHeight="1" x14ac:dyDescent="0.3">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row>
    <row r="263" spans="1:26" ht="12.75" customHeight="1" x14ac:dyDescent="0.3">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row>
    <row r="264" spans="1:26" ht="12.75" customHeight="1" x14ac:dyDescent="0.3">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row>
    <row r="265" spans="1:26" ht="12.75" customHeight="1" x14ac:dyDescent="0.3">
      <c r="A265" s="110"/>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row>
    <row r="266" spans="1:26" ht="12.75" customHeight="1" x14ac:dyDescent="0.3">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row>
    <row r="267" spans="1:26" ht="12.75" customHeight="1" x14ac:dyDescent="0.3">
      <c r="A267" s="110"/>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row>
    <row r="268" spans="1:26" ht="12.75" customHeight="1" x14ac:dyDescent="0.3">
      <c r="A268" s="110"/>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row>
    <row r="269" spans="1:26" ht="12.75" customHeight="1" x14ac:dyDescent="0.3">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row>
    <row r="270" spans="1:26" ht="12.75" customHeight="1" x14ac:dyDescent="0.3">
      <c r="A270" s="110"/>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row>
    <row r="271" spans="1:26" ht="12.75" customHeight="1" x14ac:dyDescent="0.3">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row>
    <row r="272" spans="1:26" ht="12.75" customHeight="1" x14ac:dyDescent="0.3">
      <c r="A272" s="110"/>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row>
    <row r="273" spans="1:26" ht="12.75" customHeight="1" x14ac:dyDescent="0.3">
      <c r="A273" s="110"/>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row>
    <row r="274" spans="1:26" ht="12.75" customHeight="1" x14ac:dyDescent="0.3">
      <c r="A274" s="110"/>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row>
    <row r="275" spans="1:26" ht="12.75" customHeight="1" x14ac:dyDescent="0.3">
      <c r="A275" s="110"/>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row>
    <row r="276" spans="1:26" ht="12.75" customHeight="1" x14ac:dyDescent="0.3">
      <c r="A276" s="110"/>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row>
    <row r="277" spans="1:26" ht="12.75" customHeight="1" x14ac:dyDescent="0.3">
      <c r="A277" s="110"/>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row>
    <row r="278" spans="1:26" ht="12.75" customHeight="1" x14ac:dyDescent="0.3">
      <c r="A278" s="110"/>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row>
    <row r="279" spans="1:26" ht="12.75" customHeight="1" x14ac:dyDescent="0.3">
      <c r="A279" s="110"/>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row>
    <row r="280" spans="1:26" ht="12.75" customHeight="1" x14ac:dyDescent="0.3">
      <c r="A280" s="110"/>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row>
    <row r="281" spans="1:26" ht="12.75" customHeight="1" x14ac:dyDescent="0.3">
      <c r="A281" s="110"/>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row>
    <row r="282" spans="1:26" ht="12.75" customHeight="1" x14ac:dyDescent="0.3">
      <c r="A282" s="110"/>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row>
    <row r="283" spans="1:26" ht="12.75" customHeight="1" x14ac:dyDescent="0.3">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row>
    <row r="284" spans="1:26" ht="12.75" customHeight="1" x14ac:dyDescent="0.3">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row>
    <row r="285" spans="1:26" ht="12.75" customHeight="1" x14ac:dyDescent="0.3">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row>
    <row r="286" spans="1:26" ht="12.75" customHeight="1" x14ac:dyDescent="0.3">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row>
    <row r="287" spans="1:26" ht="12.75" customHeight="1" x14ac:dyDescent="0.3">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row>
    <row r="288" spans="1:26" ht="12.75" customHeight="1" x14ac:dyDescent="0.3">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row>
    <row r="289" spans="1:26" ht="12.75" customHeight="1" x14ac:dyDescent="0.3">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row>
    <row r="290" spans="1:26" ht="12.75" customHeight="1" x14ac:dyDescent="0.3">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row>
    <row r="291" spans="1:26" ht="12.75" customHeight="1" x14ac:dyDescent="0.3">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row>
    <row r="292" spans="1:26" ht="12.75" customHeight="1" x14ac:dyDescent="0.3">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row>
    <row r="293" spans="1:26" ht="12.75" customHeight="1" x14ac:dyDescent="0.3">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row>
    <row r="294" spans="1:26" ht="12.75" customHeight="1" x14ac:dyDescent="0.3">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row>
    <row r="295" spans="1:26" ht="12.75" customHeight="1" x14ac:dyDescent="0.3">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row>
    <row r="296" spans="1:26" ht="12.75" customHeight="1" x14ac:dyDescent="0.3">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row>
    <row r="297" spans="1:26" ht="12.75" customHeight="1" x14ac:dyDescent="0.3">
      <c r="A297" s="110"/>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row>
    <row r="298" spans="1:26" ht="12.75" customHeight="1" x14ac:dyDescent="0.3">
      <c r="A298" s="110"/>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row>
    <row r="299" spans="1:26" ht="12.75" customHeight="1" x14ac:dyDescent="0.3">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row>
    <row r="300" spans="1:26" ht="12.75" customHeight="1" x14ac:dyDescent="0.3">
      <c r="A300" s="110"/>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row>
    <row r="301" spans="1:26" ht="12.75" customHeight="1" x14ac:dyDescent="0.3">
      <c r="A301" s="110"/>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row>
    <row r="302" spans="1:26" ht="12.75" customHeight="1" x14ac:dyDescent="0.3">
      <c r="A302" s="110"/>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row>
    <row r="303" spans="1:26" ht="12.75" customHeight="1" x14ac:dyDescent="0.3">
      <c r="A303" s="110"/>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row>
    <row r="304" spans="1:26" ht="12.75" customHeight="1" x14ac:dyDescent="0.3">
      <c r="A304" s="110"/>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row>
    <row r="305" spans="1:26" ht="12.75" customHeight="1" x14ac:dyDescent="0.3">
      <c r="A305" s="110"/>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row>
    <row r="306" spans="1:26" ht="12.75" customHeight="1" x14ac:dyDescent="0.3">
      <c r="A306" s="110"/>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row>
    <row r="307" spans="1:26" ht="12.75" customHeight="1" x14ac:dyDescent="0.3">
      <c r="A307" s="110"/>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1:26" ht="12.75" customHeight="1" x14ac:dyDescent="0.3">
      <c r="A308" s="110"/>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row>
    <row r="309" spans="1:26" ht="12.75" customHeight="1" x14ac:dyDescent="0.3">
      <c r="A309" s="110"/>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row>
    <row r="310" spans="1:26" ht="12.75" customHeight="1" x14ac:dyDescent="0.3">
      <c r="A310" s="110"/>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row>
    <row r="311" spans="1:26" ht="12.75" customHeight="1" x14ac:dyDescent="0.3">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row>
    <row r="312" spans="1:26" ht="12.75" customHeight="1" x14ac:dyDescent="0.3">
      <c r="A312" s="110"/>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row>
    <row r="313" spans="1:26" ht="12.75" customHeight="1" x14ac:dyDescent="0.3">
      <c r="A313" s="110"/>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row>
    <row r="314" spans="1:26" ht="12.75" customHeight="1" x14ac:dyDescent="0.3">
      <c r="A314" s="110"/>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row>
    <row r="315" spans="1:26" ht="12.75" customHeight="1" x14ac:dyDescent="0.3">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row>
    <row r="316" spans="1:26" ht="12.75" customHeight="1" x14ac:dyDescent="0.3">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row>
    <row r="317" spans="1:26" ht="12.75" customHeight="1" x14ac:dyDescent="0.3">
      <c r="A317" s="110"/>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row>
    <row r="318" spans="1:26" ht="12.75" customHeight="1" x14ac:dyDescent="0.3">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row>
    <row r="319" spans="1:26" ht="12.75" customHeight="1" x14ac:dyDescent="0.3">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row>
    <row r="320" spans="1:26" ht="12.75" customHeight="1" x14ac:dyDescent="0.3">
      <c r="A320" s="110"/>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row>
    <row r="321" spans="1:26" ht="12.75" customHeight="1" x14ac:dyDescent="0.3">
      <c r="A321" s="110"/>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row>
    <row r="322" spans="1:26" ht="12.75" customHeight="1" x14ac:dyDescent="0.3">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row>
    <row r="323" spans="1:26" ht="12.75" customHeight="1" x14ac:dyDescent="0.3">
      <c r="A323" s="110"/>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row>
    <row r="324" spans="1:26" ht="12.75" customHeight="1" x14ac:dyDescent="0.3">
      <c r="A324" s="110"/>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row>
    <row r="325" spans="1:26" ht="12.75" customHeight="1" x14ac:dyDescent="0.3">
      <c r="A325" s="110"/>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row>
    <row r="326" spans="1:26" ht="12.75" customHeight="1" x14ac:dyDescent="0.3">
      <c r="A326" s="110"/>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row>
    <row r="327" spans="1:26" ht="12.75" customHeight="1" x14ac:dyDescent="0.3">
      <c r="A327" s="110"/>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row>
    <row r="328" spans="1:26" ht="12.75" customHeight="1" x14ac:dyDescent="0.3">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row>
    <row r="329" spans="1:26" ht="12.75" customHeight="1" x14ac:dyDescent="0.3">
      <c r="A329" s="110"/>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row>
    <row r="330" spans="1:26" ht="12.75" customHeight="1" x14ac:dyDescent="0.3">
      <c r="A330" s="110"/>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row>
    <row r="331" spans="1:26" ht="12.75" customHeight="1" x14ac:dyDescent="0.3">
      <c r="A331" s="110"/>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row>
    <row r="332" spans="1:26" ht="12.75" customHeight="1" x14ac:dyDescent="0.3">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row>
    <row r="333" spans="1:26" ht="12.75" customHeight="1" x14ac:dyDescent="0.3">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row>
    <row r="334" spans="1:26" ht="12.75" customHeight="1" x14ac:dyDescent="0.3">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row>
    <row r="335" spans="1:26" ht="12.75" customHeight="1" x14ac:dyDescent="0.3">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row>
    <row r="336" spans="1:26" ht="12.75" customHeight="1" x14ac:dyDescent="0.3">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row>
    <row r="337" spans="1:26" ht="12.75" customHeight="1" x14ac:dyDescent="0.3">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row>
    <row r="338" spans="1:26" ht="12.75" customHeight="1" x14ac:dyDescent="0.3">
      <c r="A338" s="110"/>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row>
    <row r="339" spans="1:26" ht="12.75" customHeight="1" x14ac:dyDescent="0.3">
      <c r="A339" s="110"/>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row>
    <row r="340" spans="1:26" ht="12.75" customHeight="1" x14ac:dyDescent="0.3">
      <c r="A340" s="110"/>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row>
    <row r="341" spans="1:26" ht="12.75" customHeight="1" x14ac:dyDescent="0.3">
      <c r="A341" s="110"/>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row>
    <row r="342" spans="1:26" ht="12.75" customHeight="1" x14ac:dyDescent="0.3">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row>
    <row r="343" spans="1:26" ht="12.75" customHeight="1" x14ac:dyDescent="0.3">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row>
    <row r="344" spans="1:26" ht="12.75" customHeight="1" x14ac:dyDescent="0.3">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row>
    <row r="345" spans="1:26" ht="12.75" customHeight="1" x14ac:dyDescent="0.3">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row>
    <row r="346" spans="1:26" ht="12.75" customHeight="1" x14ac:dyDescent="0.3">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row>
    <row r="347" spans="1:26" ht="12.75" customHeight="1" x14ac:dyDescent="0.3">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row>
    <row r="348" spans="1:26" ht="12.75" customHeight="1" x14ac:dyDescent="0.3">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row>
    <row r="349" spans="1:26" ht="12.75" customHeight="1" x14ac:dyDescent="0.3">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row>
    <row r="350" spans="1:26" ht="12.75" customHeight="1" x14ac:dyDescent="0.3">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row>
    <row r="351" spans="1:26" ht="12.75" customHeight="1" x14ac:dyDescent="0.3">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row>
    <row r="352" spans="1:26" ht="12.75" customHeight="1" x14ac:dyDescent="0.3">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row>
    <row r="353" spans="1:26" ht="12.75" customHeight="1" x14ac:dyDescent="0.3">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row>
    <row r="354" spans="1:26" ht="12.75" customHeight="1" x14ac:dyDescent="0.3">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row>
    <row r="355" spans="1:26" ht="12.75" customHeight="1" x14ac:dyDescent="0.3">
      <c r="A355" s="110"/>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row>
    <row r="356" spans="1:26" ht="12.75" customHeight="1" x14ac:dyDescent="0.3">
      <c r="A356" s="110"/>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row>
    <row r="357" spans="1:26" ht="12.75" customHeight="1" x14ac:dyDescent="0.3">
      <c r="A357" s="110"/>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row>
    <row r="358" spans="1:26" ht="12.75" customHeight="1" x14ac:dyDescent="0.3">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1:26" ht="12.75" customHeight="1" x14ac:dyDescent="0.3">
      <c r="A359" s="110"/>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row>
    <row r="360" spans="1:26" ht="12.75" customHeight="1" x14ac:dyDescent="0.3">
      <c r="A360" s="110"/>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row>
    <row r="361" spans="1:26" ht="12.75" customHeight="1" x14ac:dyDescent="0.3">
      <c r="A361" s="110"/>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row>
    <row r="362" spans="1:26" ht="12.75" customHeight="1" x14ac:dyDescent="0.3">
      <c r="A362" s="110"/>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row>
    <row r="363" spans="1:26" ht="12.75" customHeight="1" x14ac:dyDescent="0.3">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row>
    <row r="364" spans="1:26" ht="12.75" customHeight="1" x14ac:dyDescent="0.3">
      <c r="A364" s="110"/>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row>
    <row r="365" spans="1:26" ht="12.75" customHeight="1" x14ac:dyDescent="0.3">
      <c r="A365" s="110"/>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row>
    <row r="366" spans="1:26" ht="12.75" customHeight="1" x14ac:dyDescent="0.3">
      <c r="A366" s="110"/>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row>
    <row r="367" spans="1:26" ht="12.75" customHeight="1" x14ac:dyDescent="0.3">
      <c r="A367" s="110"/>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row>
    <row r="368" spans="1:26" ht="12.75" customHeight="1" x14ac:dyDescent="0.3">
      <c r="A368" s="110"/>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row>
    <row r="369" spans="1:26" ht="12.75" customHeight="1" x14ac:dyDescent="0.3">
      <c r="A369" s="110"/>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row>
    <row r="370" spans="1:26" ht="12.75" customHeight="1" x14ac:dyDescent="0.3">
      <c r="A370" s="110"/>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row>
    <row r="371" spans="1:26" ht="12.75" customHeight="1" x14ac:dyDescent="0.3">
      <c r="A371" s="110"/>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row>
    <row r="372" spans="1:26" ht="12.75" customHeight="1" x14ac:dyDescent="0.3">
      <c r="A372" s="110"/>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row>
    <row r="373" spans="1:26" ht="12.75" customHeight="1" x14ac:dyDescent="0.3">
      <c r="A373" s="110"/>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row>
    <row r="374" spans="1:26" ht="12.75" customHeight="1" x14ac:dyDescent="0.3">
      <c r="A374" s="110"/>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row>
    <row r="375" spans="1:26" ht="12.75" customHeight="1" x14ac:dyDescent="0.3">
      <c r="A375" s="110"/>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row>
    <row r="376" spans="1:26" ht="12.75" customHeight="1" x14ac:dyDescent="0.3">
      <c r="A376" s="110"/>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row>
    <row r="377" spans="1:26" ht="12.75" customHeight="1" x14ac:dyDescent="0.3">
      <c r="A377" s="110"/>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row>
    <row r="378" spans="1:26" ht="12.75" customHeight="1" x14ac:dyDescent="0.3">
      <c r="A378" s="110"/>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row>
    <row r="379" spans="1:26" ht="12.75" customHeight="1" x14ac:dyDescent="0.3">
      <c r="A379" s="110"/>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row>
    <row r="380" spans="1:26" ht="12.75" customHeight="1" x14ac:dyDescent="0.3">
      <c r="A380" s="110"/>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row>
    <row r="381" spans="1:26" ht="12.75" customHeight="1" x14ac:dyDescent="0.3">
      <c r="A381" s="110"/>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row>
    <row r="382" spans="1:26" ht="12.75" customHeight="1" x14ac:dyDescent="0.3">
      <c r="A382" s="110"/>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row>
    <row r="383" spans="1:26" ht="12.75" customHeight="1" x14ac:dyDescent="0.3">
      <c r="A383" s="110"/>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row>
    <row r="384" spans="1:26" ht="12.75" customHeight="1" x14ac:dyDescent="0.3">
      <c r="A384" s="110"/>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row>
    <row r="385" spans="1:26" ht="12.75" customHeight="1" x14ac:dyDescent="0.3">
      <c r="A385" s="110"/>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row>
    <row r="386" spans="1:26" ht="12.75" customHeight="1" x14ac:dyDescent="0.3">
      <c r="A386" s="110"/>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row>
    <row r="387" spans="1:26" ht="12.75" customHeight="1" x14ac:dyDescent="0.3">
      <c r="A387" s="110"/>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row>
    <row r="388" spans="1:26" ht="12.75" customHeight="1" x14ac:dyDescent="0.3">
      <c r="A388" s="110"/>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row>
    <row r="389" spans="1:26" ht="12.75" customHeight="1" x14ac:dyDescent="0.3">
      <c r="A389" s="110"/>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row>
    <row r="390" spans="1:26" ht="12.75" customHeight="1" x14ac:dyDescent="0.3">
      <c r="A390" s="110"/>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row>
    <row r="391" spans="1:26" ht="12.75" customHeight="1" x14ac:dyDescent="0.3">
      <c r="A391" s="110"/>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row>
    <row r="392" spans="1:26" ht="12.75" customHeight="1" x14ac:dyDescent="0.3">
      <c r="A392" s="110"/>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row>
    <row r="393" spans="1:26" ht="12.75" customHeight="1" x14ac:dyDescent="0.3">
      <c r="A393" s="110"/>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row>
    <row r="394" spans="1:26" ht="12.75" customHeight="1" x14ac:dyDescent="0.3">
      <c r="A394" s="110"/>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row>
    <row r="395" spans="1:26" ht="12.75" customHeight="1" x14ac:dyDescent="0.3">
      <c r="A395" s="110"/>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row>
    <row r="396" spans="1:26" ht="12.75" customHeight="1" x14ac:dyDescent="0.3">
      <c r="A396" s="110"/>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row>
    <row r="397" spans="1:26" ht="12.75" customHeight="1" x14ac:dyDescent="0.3">
      <c r="A397" s="110"/>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row>
    <row r="398" spans="1:26" ht="12.75" customHeight="1" x14ac:dyDescent="0.3">
      <c r="A398" s="110"/>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row>
    <row r="399" spans="1:26" ht="12.75" customHeight="1" x14ac:dyDescent="0.3">
      <c r="A399" s="110"/>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row>
    <row r="400" spans="1:26" ht="12.75" customHeight="1" x14ac:dyDescent="0.3">
      <c r="A400" s="110"/>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row>
    <row r="401" spans="1:26" ht="12.75" customHeight="1" x14ac:dyDescent="0.3">
      <c r="A401" s="110"/>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row>
    <row r="402" spans="1:26" ht="12.75" customHeight="1" x14ac:dyDescent="0.3">
      <c r="A402" s="110"/>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row>
    <row r="403" spans="1:26" ht="12.75" customHeight="1" x14ac:dyDescent="0.3">
      <c r="A403" s="110"/>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row>
    <row r="404" spans="1:26" ht="12.75" customHeight="1" x14ac:dyDescent="0.3">
      <c r="A404" s="110"/>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row>
    <row r="405" spans="1:26" ht="12.75" customHeight="1" x14ac:dyDescent="0.3">
      <c r="A405" s="110"/>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row>
    <row r="406" spans="1:26" ht="12.75" customHeight="1" x14ac:dyDescent="0.3">
      <c r="A406" s="110"/>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row>
    <row r="407" spans="1:26" ht="12.75" customHeight="1" x14ac:dyDescent="0.3">
      <c r="A407" s="110"/>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row>
    <row r="408" spans="1:26" ht="12.75" customHeight="1" x14ac:dyDescent="0.3">
      <c r="A408" s="110"/>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row>
    <row r="409" spans="1:26" ht="12.75" customHeight="1" x14ac:dyDescent="0.3">
      <c r="A409" s="110"/>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row>
    <row r="410" spans="1:26" ht="12.75" customHeight="1" x14ac:dyDescent="0.3">
      <c r="A410" s="110"/>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row>
    <row r="411" spans="1:26" ht="12.75" customHeight="1" x14ac:dyDescent="0.3">
      <c r="A411" s="110"/>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row>
    <row r="412" spans="1:26" ht="12.75" customHeight="1" x14ac:dyDescent="0.3">
      <c r="A412" s="110"/>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row>
    <row r="413" spans="1:26" ht="12.75" customHeight="1" x14ac:dyDescent="0.3">
      <c r="A413" s="110"/>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row>
    <row r="414" spans="1:26" ht="12.75" customHeight="1" x14ac:dyDescent="0.3">
      <c r="A414" s="110"/>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row>
    <row r="415" spans="1:26" ht="12.75" customHeight="1" x14ac:dyDescent="0.3">
      <c r="A415" s="110"/>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row>
    <row r="416" spans="1:26" ht="12.75" customHeight="1" x14ac:dyDescent="0.3">
      <c r="A416" s="110"/>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row>
    <row r="417" spans="1:26" ht="12.75" customHeight="1" x14ac:dyDescent="0.3">
      <c r="A417" s="110"/>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row>
    <row r="418" spans="1:26" ht="12.75" customHeight="1" x14ac:dyDescent="0.3">
      <c r="A418" s="110"/>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row>
    <row r="419" spans="1:26" ht="12.75" customHeight="1" x14ac:dyDescent="0.3">
      <c r="A419" s="110"/>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row>
    <row r="420" spans="1:26" ht="12.75" customHeight="1" x14ac:dyDescent="0.3">
      <c r="A420" s="110"/>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row>
    <row r="421" spans="1:26" ht="12.75" customHeight="1" x14ac:dyDescent="0.3">
      <c r="A421" s="110"/>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row>
    <row r="422" spans="1:26" ht="12.75" customHeight="1" x14ac:dyDescent="0.3">
      <c r="A422" s="110"/>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row>
    <row r="423" spans="1:26" ht="12.75" customHeight="1" x14ac:dyDescent="0.3">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row>
    <row r="424" spans="1:26" ht="12.75" customHeight="1" x14ac:dyDescent="0.3">
      <c r="A424" s="110"/>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row>
    <row r="425" spans="1:26" ht="12.75" customHeight="1" x14ac:dyDescent="0.3">
      <c r="A425" s="110"/>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row>
    <row r="426" spans="1:26" ht="12.75" customHeight="1" x14ac:dyDescent="0.3">
      <c r="A426" s="110"/>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row>
    <row r="427" spans="1:26" ht="12.75" customHeight="1" x14ac:dyDescent="0.3">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row>
    <row r="428" spans="1:26" ht="12.75" customHeight="1" x14ac:dyDescent="0.3">
      <c r="A428" s="110"/>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row>
    <row r="429" spans="1:26" ht="12.75" customHeight="1" x14ac:dyDescent="0.3">
      <c r="A429" s="110"/>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row>
    <row r="430" spans="1:26" ht="12.75" customHeight="1" x14ac:dyDescent="0.3">
      <c r="A430" s="110"/>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row>
    <row r="431" spans="1:26" ht="12.75" customHeight="1" x14ac:dyDescent="0.3">
      <c r="A431" s="110"/>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row>
    <row r="432" spans="1:26" ht="12.75" customHeight="1" x14ac:dyDescent="0.3">
      <c r="A432" s="110"/>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row>
    <row r="433" spans="1:26" ht="12.75" customHeight="1" x14ac:dyDescent="0.3">
      <c r="A433" s="110"/>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row>
    <row r="434" spans="1:26" ht="12.75" customHeight="1" x14ac:dyDescent="0.3">
      <c r="A434" s="110"/>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row>
    <row r="435" spans="1:26" ht="12.75" customHeight="1" x14ac:dyDescent="0.3">
      <c r="A435" s="110"/>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row>
    <row r="436" spans="1:26" ht="12.75" customHeight="1" x14ac:dyDescent="0.3">
      <c r="A436" s="110"/>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row>
    <row r="437" spans="1:26" ht="12.75" customHeight="1" x14ac:dyDescent="0.3">
      <c r="A437" s="110"/>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row>
    <row r="438" spans="1:26" ht="12.75" customHeight="1" x14ac:dyDescent="0.3">
      <c r="A438" s="110"/>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row>
    <row r="439" spans="1:26" ht="12.75" customHeight="1" x14ac:dyDescent="0.3">
      <c r="A439" s="110"/>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row>
    <row r="440" spans="1:26" ht="12.75" customHeight="1" x14ac:dyDescent="0.3">
      <c r="A440" s="110"/>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row>
    <row r="441" spans="1:26" ht="12.75" customHeight="1" x14ac:dyDescent="0.3">
      <c r="A441" s="110"/>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row>
    <row r="442" spans="1:26" ht="12.75" customHeight="1" x14ac:dyDescent="0.3">
      <c r="A442" s="110"/>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row>
    <row r="443" spans="1:26" ht="12.75" customHeight="1" x14ac:dyDescent="0.3">
      <c r="A443" s="110"/>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row>
    <row r="444" spans="1:26" ht="12.75" customHeight="1" x14ac:dyDescent="0.3">
      <c r="A444" s="110"/>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row>
    <row r="445" spans="1:26" ht="12.75" customHeight="1" x14ac:dyDescent="0.3">
      <c r="A445" s="110"/>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row>
    <row r="446" spans="1:26" ht="12.75" customHeight="1" x14ac:dyDescent="0.3">
      <c r="A446" s="110"/>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row>
    <row r="447" spans="1:26" ht="12.75" customHeight="1" x14ac:dyDescent="0.3">
      <c r="A447" s="110"/>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row>
    <row r="448" spans="1:26" ht="12.75" customHeight="1" x14ac:dyDescent="0.3">
      <c r="A448" s="110"/>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row>
    <row r="449" spans="1:26" ht="12.75" customHeight="1" x14ac:dyDescent="0.3">
      <c r="A449" s="110"/>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row>
    <row r="450" spans="1:26" ht="12.75" customHeight="1" x14ac:dyDescent="0.3">
      <c r="A450" s="110"/>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row>
    <row r="451" spans="1:26" ht="12.75" customHeight="1" x14ac:dyDescent="0.3">
      <c r="A451" s="110"/>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row>
    <row r="452" spans="1:26" ht="12.75" customHeight="1" x14ac:dyDescent="0.3">
      <c r="A452" s="110"/>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row>
    <row r="453" spans="1:26" ht="12.75" customHeight="1" x14ac:dyDescent="0.3">
      <c r="A453" s="110"/>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row>
    <row r="454" spans="1:26" ht="12.75" customHeight="1" x14ac:dyDescent="0.3">
      <c r="A454" s="110"/>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row>
    <row r="455" spans="1:26" ht="12.75" customHeight="1" x14ac:dyDescent="0.3">
      <c r="A455" s="110"/>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row>
    <row r="456" spans="1:26" ht="12.75" customHeight="1" x14ac:dyDescent="0.3">
      <c r="A456" s="110"/>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row>
    <row r="457" spans="1:26" ht="12.75" customHeight="1" x14ac:dyDescent="0.3">
      <c r="A457" s="110"/>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row>
    <row r="458" spans="1:26" ht="12.75" customHeight="1" x14ac:dyDescent="0.3">
      <c r="A458" s="110"/>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row>
    <row r="459" spans="1:26" ht="12.75" customHeight="1" x14ac:dyDescent="0.3">
      <c r="A459" s="110"/>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row>
    <row r="460" spans="1:26" ht="12.75" customHeight="1" x14ac:dyDescent="0.3">
      <c r="A460" s="110"/>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row>
    <row r="461" spans="1:26" ht="12.75" customHeight="1" x14ac:dyDescent="0.3">
      <c r="A461" s="110"/>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row>
    <row r="462" spans="1:26" ht="12.75" customHeight="1" x14ac:dyDescent="0.3">
      <c r="A462" s="110"/>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row>
    <row r="463" spans="1:26" ht="12.75" customHeight="1" x14ac:dyDescent="0.3">
      <c r="A463" s="110"/>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row>
    <row r="464" spans="1:26" ht="12.75" customHeight="1" x14ac:dyDescent="0.3">
      <c r="A464" s="110"/>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row>
    <row r="465" spans="1:26" ht="12.75" customHeight="1" x14ac:dyDescent="0.3">
      <c r="A465" s="110"/>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row>
    <row r="466" spans="1:26" ht="12.75" customHeight="1" x14ac:dyDescent="0.3">
      <c r="A466" s="110"/>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row>
    <row r="467" spans="1:26" ht="12.75" customHeight="1" x14ac:dyDescent="0.3">
      <c r="A467" s="110"/>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row>
    <row r="468" spans="1:26" ht="12.75" customHeight="1" x14ac:dyDescent="0.3">
      <c r="A468" s="110"/>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row>
    <row r="469" spans="1:26" ht="12.75" customHeight="1" x14ac:dyDescent="0.3">
      <c r="A469" s="110"/>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row>
    <row r="470" spans="1:26" ht="12.75" customHeight="1" x14ac:dyDescent="0.3">
      <c r="A470" s="110"/>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row>
    <row r="471" spans="1:26" ht="12.75" customHeight="1" x14ac:dyDescent="0.3">
      <c r="A471" s="110"/>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row>
    <row r="472" spans="1:26" ht="12.75" customHeight="1" x14ac:dyDescent="0.3">
      <c r="A472" s="110"/>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row>
    <row r="473" spans="1:26" ht="12.75" customHeight="1" x14ac:dyDescent="0.3">
      <c r="A473" s="110"/>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row>
    <row r="474" spans="1:26" ht="12.75" customHeight="1" x14ac:dyDescent="0.3">
      <c r="A474" s="110"/>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row>
    <row r="475" spans="1:26" ht="12.75" customHeight="1" x14ac:dyDescent="0.3">
      <c r="A475" s="110"/>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row>
    <row r="476" spans="1:26" ht="12.75" customHeight="1" x14ac:dyDescent="0.3">
      <c r="A476" s="110"/>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row>
    <row r="477" spans="1:26" ht="12.75" customHeight="1" x14ac:dyDescent="0.3">
      <c r="A477" s="110"/>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row>
    <row r="478" spans="1:26" ht="12.75" customHeight="1" x14ac:dyDescent="0.3">
      <c r="A478" s="110"/>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row>
    <row r="479" spans="1:26" ht="12.75" customHeight="1" x14ac:dyDescent="0.3">
      <c r="A479" s="110"/>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row>
    <row r="480" spans="1:26" ht="12.75" customHeight="1" x14ac:dyDescent="0.3">
      <c r="A480" s="110"/>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row>
    <row r="481" spans="1:26" ht="12.75" customHeight="1" x14ac:dyDescent="0.3">
      <c r="A481" s="110"/>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row>
    <row r="482" spans="1:26" ht="12.75" customHeight="1" x14ac:dyDescent="0.3">
      <c r="A482" s="110"/>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row>
    <row r="483" spans="1:26" ht="12.75" customHeight="1" x14ac:dyDescent="0.3">
      <c r="A483" s="110"/>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row>
    <row r="484" spans="1:26" ht="12.75" customHeight="1" x14ac:dyDescent="0.3">
      <c r="A484" s="110"/>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row>
    <row r="485" spans="1:26" ht="12.75" customHeight="1" x14ac:dyDescent="0.3">
      <c r="A485" s="110"/>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row>
    <row r="486" spans="1:26" ht="12.75" customHeight="1" x14ac:dyDescent="0.3">
      <c r="A486" s="110"/>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row>
    <row r="487" spans="1:26" ht="12.75" customHeight="1" x14ac:dyDescent="0.3">
      <c r="A487" s="110"/>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row>
    <row r="488" spans="1:26" ht="12.75" customHeight="1" x14ac:dyDescent="0.3">
      <c r="A488" s="110"/>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row>
    <row r="489" spans="1:26" ht="12.75" customHeight="1" x14ac:dyDescent="0.3">
      <c r="A489" s="110"/>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row>
    <row r="490" spans="1:26" ht="12.75" customHeight="1" x14ac:dyDescent="0.3">
      <c r="A490" s="110"/>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row>
    <row r="491" spans="1:26" ht="12.75" customHeight="1" x14ac:dyDescent="0.3">
      <c r="A491" s="110"/>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row>
    <row r="492" spans="1:26" ht="12.75" customHeight="1" x14ac:dyDescent="0.3">
      <c r="A492" s="110"/>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row>
    <row r="493" spans="1:26" ht="12.75" customHeight="1" x14ac:dyDescent="0.3">
      <c r="A493" s="110"/>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row>
    <row r="494" spans="1:26" ht="12.75" customHeight="1" x14ac:dyDescent="0.3">
      <c r="A494" s="110"/>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row>
    <row r="495" spans="1:26" ht="12.75" customHeight="1" x14ac:dyDescent="0.3">
      <c r="A495" s="110"/>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row>
    <row r="496" spans="1:26" ht="12.75" customHeight="1" x14ac:dyDescent="0.3">
      <c r="A496" s="110"/>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row>
    <row r="497" spans="1:26" ht="12.75" customHeight="1" x14ac:dyDescent="0.3">
      <c r="A497" s="110"/>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row>
    <row r="498" spans="1:26" ht="12.75" customHeight="1" x14ac:dyDescent="0.3">
      <c r="A498" s="110"/>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row>
    <row r="499" spans="1:26" ht="12.75" customHeight="1" x14ac:dyDescent="0.3">
      <c r="A499" s="110"/>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row>
    <row r="500" spans="1:26" ht="12.75" customHeight="1" x14ac:dyDescent="0.3">
      <c r="A500" s="110"/>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row>
    <row r="501" spans="1:26" ht="12.75" customHeight="1" x14ac:dyDescent="0.3">
      <c r="A501" s="110"/>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row>
    <row r="502" spans="1:26" ht="12.75" customHeight="1" x14ac:dyDescent="0.3">
      <c r="A502" s="110"/>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row>
    <row r="503" spans="1:26" ht="12.75" customHeight="1" x14ac:dyDescent="0.3">
      <c r="A503" s="110"/>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row>
    <row r="504" spans="1:26" ht="12.75" customHeight="1" x14ac:dyDescent="0.3">
      <c r="A504" s="110"/>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row>
    <row r="505" spans="1:26" ht="12.75" customHeight="1" x14ac:dyDescent="0.3">
      <c r="A505" s="110"/>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row>
    <row r="506" spans="1:26" ht="12.75" customHeight="1" x14ac:dyDescent="0.3">
      <c r="A506" s="110"/>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row>
    <row r="507" spans="1:26" ht="12.75" customHeight="1" x14ac:dyDescent="0.3">
      <c r="A507" s="110"/>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row>
    <row r="508" spans="1:26" ht="12.75" customHeight="1" x14ac:dyDescent="0.3">
      <c r="A508" s="110"/>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row>
    <row r="509" spans="1:26" ht="12.75" customHeight="1" x14ac:dyDescent="0.3">
      <c r="A509" s="110"/>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row>
    <row r="510" spans="1:26" ht="12.75" customHeight="1" x14ac:dyDescent="0.3">
      <c r="A510" s="110"/>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row>
    <row r="511" spans="1:26" ht="12.75" customHeight="1" x14ac:dyDescent="0.3">
      <c r="A511" s="110"/>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row>
    <row r="512" spans="1:26" ht="12.75" customHeight="1" x14ac:dyDescent="0.3">
      <c r="A512" s="110"/>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row>
    <row r="513" spans="1:26" ht="12.75" customHeight="1" x14ac:dyDescent="0.3">
      <c r="A513" s="110"/>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row>
    <row r="514" spans="1:26" ht="12.75" customHeight="1" x14ac:dyDescent="0.3">
      <c r="A514" s="110"/>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row>
    <row r="515" spans="1:26" ht="12.75" customHeight="1" x14ac:dyDescent="0.3">
      <c r="A515" s="110"/>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row>
    <row r="516" spans="1:26" ht="12.75" customHeight="1" x14ac:dyDescent="0.3">
      <c r="A516" s="110"/>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row>
    <row r="517" spans="1:26" ht="12.75" customHeight="1" x14ac:dyDescent="0.3">
      <c r="A517" s="110"/>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row>
    <row r="518" spans="1:26" ht="12.75" customHeight="1" x14ac:dyDescent="0.3">
      <c r="A518" s="110"/>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row>
    <row r="519" spans="1:26" ht="12.75" customHeight="1" x14ac:dyDescent="0.3">
      <c r="A519" s="110"/>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row>
    <row r="520" spans="1:26" ht="12.75" customHeight="1" x14ac:dyDescent="0.3">
      <c r="A520" s="110"/>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row>
    <row r="521" spans="1:26" ht="12.75" customHeight="1" x14ac:dyDescent="0.3">
      <c r="A521" s="110"/>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row>
    <row r="522" spans="1:26" ht="12.75" customHeight="1" x14ac:dyDescent="0.3">
      <c r="A522" s="110"/>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row>
    <row r="523" spans="1:26" ht="12.75" customHeight="1" x14ac:dyDescent="0.3">
      <c r="A523" s="110"/>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row>
    <row r="524" spans="1:26" ht="12.75" customHeight="1" x14ac:dyDescent="0.3">
      <c r="A524" s="110"/>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row>
    <row r="525" spans="1:26" ht="12.75" customHeight="1" x14ac:dyDescent="0.3">
      <c r="A525" s="110"/>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row>
    <row r="526" spans="1:26" ht="12.75" customHeight="1" x14ac:dyDescent="0.3">
      <c r="A526" s="110"/>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row>
    <row r="527" spans="1:26" ht="12.75" customHeight="1" x14ac:dyDescent="0.3">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row>
    <row r="528" spans="1:26" ht="12.75" customHeight="1" x14ac:dyDescent="0.3">
      <c r="A528" s="110"/>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row>
    <row r="529" spans="1:26" ht="12.75" customHeight="1" x14ac:dyDescent="0.3">
      <c r="A529" s="110"/>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row>
    <row r="530" spans="1:26" ht="12.75" customHeight="1" x14ac:dyDescent="0.3">
      <c r="A530" s="110"/>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row>
    <row r="531" spans="1:26" ht="12.75" customHeight="1" x14ac:dyDescent="0.3">
      <c r="A531" s="110"/>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row>
    <row r="532" spans="1:26" ht="12.75" customHeight="1" x14ac:dyDescent="0.3">
      <c r="A532" s="110"/>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row>
    <row r="533" spans="1:26" ht="12.75" customHeight="1" x14ac:dyDescent="0.3">
      <c r="A533" s="110"/>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row>
    <row r="534" spans="1:26" ht="12.75" customHeight="1" x14ac:dyDescent="0.3">
      <c r="A534" s="110"/>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row>
    <row r="535" spans="1:26" ht="12.75" customHeight="1" x14ac:dyDescent="0.3">
      <c r="A535" s="110"/>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row>
    <row r="536" spans="1:26" ht="12.75" customHeight="1" x14ac:dyDescent="0.3">
      <c r="A536" s="110"/>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row>
    <row r="537" spans="1:26" ht="12.75" customHeight="1" x14ac:dyDescent="0.3">
      <c r="A537" s="110"/>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row>
    <row r="538" spans="1:26" ht="12.75" customHeight="1" x14ac:dyDescent="0.3">
      <c r="A538" s="110"/>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row>
    <row r="539" spans="1:26" ht="12.75" customHeight="1" x14ac:dyDescent="0.3">
      <c r="A539" s="110"/>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row>
    <row r="540" spans="1:26" ht="12.75" customHeight="1" x14ac:dyDescent="0.3">
      <c r="A540" s="110"/>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row>
    <row r="541" spans="1:26" ht="12.75" customHeight="1" x14ac:dyDescent="0.3">
      <c r="A541" s="110"/>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row>
    <row r="542" spans="1:26" ht="12.75" customHeight="1" x14ac:dyDescent="0.3">
      <c r="A542" s="110"/>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row>
    <row r="543" spans="1:26" ht="12.75" customHeight="1" x14ac:dyDescent="0.3">
      <c r="A543" s="110"/>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row>
    <row r="544" spans="1:26" ht="12.75" customHeight="1" x14ac:dyDescent="0.3">
      <c r="A544" s="110"/>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row>
    <row r="545" spans="1:26" ht="12.75" customHeight="1" x14ac:dyDescent="0.3">
      <c r="A545" s="110"/>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row>
    <row r="546" spans="1:26" ht="12.75" customHeight="1" x14ac:dyDescent="0.3">
      <c r="A546" s="110"/>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row>
    <row r="547" spans="1:26" ht="12.75" customHeight="1" x14ac:dyDescent="0.3">
      <c r="A547" s="110"/>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row>
    <row r="548" spans="1:26" ht="12.75" customHeight="1" x14ac:dyDescent="0.3">
      <c r="A548" s="110"/>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row>
    <row r="549" spans="1:26" ht="12.75" customHeight="1" x14ac:dyDescent="0.3">
      <c r="A549" s="110"/>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row>
    <row r="550" spans="1:26" ht="12.75" customHeight="1" x14ac:dyDescent="0.3">
      <c r="A550" s="110"/>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row>
    <row r="551" spans="1:26" ht="12.75" customHeight="1" x14ac:dyDescent="0.3">
      <c r="A551" s="110"/>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row>
    <row r="552" spans="1:26" ht="12.75" customHeight="1" x14ac:dyDescent="0.3">
      <c r="A552" s="110"/>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row>
    <row r="553" spans="1:26" ht="12.75" customHeight="1" x14ac:dyDescent="0.3">
      <c r="A553" s="110"/>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row>
    <row r="554" spans="1:26" ht="12.75" customHeight="1" x14ac:dyDescent="0.3">
      <c r="A554" s="110"/>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row>
    <row r="555" spans="1:26" ht="12.75" customHeight="1" x14ac:dyDescent="0.3">
      <c r="A555" s="110"/>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row>
    <row r="556" spans="1:26" ht="12.75" customHeight="1" x14ac:dyDescent="0.3">
      <c r="A556" s="110"/>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row>
    <row r="557" spans="1:26" ht="12.75" customHeight="1" x14ac:dyDescent="0.3">
      <c r="A557" s="110"/>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row>
    <row r="558" spans="1:26" ht="12.75" customHeight="1" x14ac:dyDescent="0.3">
      <c r="A558" s="110"/>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row>
    <row r="559" spans="1:26" ht="12.75" customHeight="1" x14ac:dyDescent="0.3">
      <c r="A559" s="110"/>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row>
    <row r="560" spans="1:26" ht="12.75" customHeight="1" x14ac:dyDescent="0.3">
      <c r="A560" s="110"/>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row>
    <row r="561" spans="1:26" ht="12.75" customHeight="1" x14ac:dyDescent="0.3">
      <c r="A561" s="110"/>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row>
    <row r="562" spans="1:26" ht="12.75" customHeight="1" x14ac:dyDescent="0.3">
      <c r="A562" s="110"/>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row>
    <row r="563" spans="1:26" ht="12.75" customHeight="1" x14ac:dyDescent="0.3">
      <c r="A563" s="110"/>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row>
    <row r="564" spans="1:26" ht="12.75" customHeight="1" x14ac:dyDescent="0.3">
      <c r="A564" s="110"/>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row>
    <row r="565" spans="1:26" ht="12.75" customHeight="1" x14ac:dyDescent="0.3">
      <c r="A565" s="110"/>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row>
    <row r="566" spans="1:26" ht="12.75" customHeight="1" x14ac:dyDescent="0.3">
      <c r="A566" s="110"/>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row>
    <row r="567" spans="1:26" ht="12.75" customHeight="1" x14ac:dyDescent="0.3">
      <c r="A567" s="110"/>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row>
    <row r="568" spans="1:26" ht="12.75" customHeight="1" x14ac:dyDescent="0.3">
      <c r="A568" s="110"/>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row>
    <row r="569" spans="1:26" ht="12.75" customHeight="1" x14ac:dyDescent="0.3">
      <c r="A569" s="110"/>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row>
    <row r="570" spans="1:26" ht="12.75" customHeight="1" x14ac:dyDescent="0.3">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row>
    <row r="571" spans="1:26" ht="12.75" customHeight="1" x14ac:dyDescent="0.3">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row>
    <row r="572" spans="1:26" ht="12.75" customHeight="1" x14ac:dyDescent="0.3">
      <c r="A572" s="110"/>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row>
    <row r="573" spans="1:26" ht="12.75" customHeight="1" x14ac:dyDescent="0.3">
      <c r="A573" s="110"/>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row>
    <row r="574" spans="1:26" ht="12.75" customHeight="1" x14ac:dyDescent="0.3">
      <c r="A574" s="110"/>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row>
    <row r="575" spans="1:26" ht="12.75" customHeight="1" x14ac:dyDescent="0.3">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row>
    <row r="576" spans="1:26" ht="12.75" customHeight="1" x14ac:dyDescent="0.3">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row>
    <row r="577" spans="1:26" ht="12.75" customHeight="1" x14ac:dyDescent="0.3">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row>
    <row r="578" spans="1:26" ht="12.75" customHeight="1" x14ac:dyDescent="0.3">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row>
    <row r="579" spans="1:26" ht="12.75" customHeight="1" x14ac:dyDescent="0.3">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row>
    <row r="580" spans="1:26" ht="12.75" customHeight="1" x14ac:dyDescent="0.3">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row>
    <row r="581" spans="1:26" ht="12.75" customHeight="1" x14ac:dyDescent="0.3">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row>
    <row r="582" spans="1:26" ht="12.75" customHeight="1" x14ac:dyDescent="0.3">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row>
    <row r="583" spans="1:26" ht="12.75" customHeight="1" x14ac:dyDescent="0.3">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row>
    <row r="584" spans="1:26" ht="12.75" customHeight="1" x14ac:dyDescent="0.3">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row>
    <row r="585" spans="1:26" ht="12.75" customHeight="1" x14ac:dyDescent="0.3">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row>
    <row r="586" spans="1:26" ht="12.75" customHeight="1" x14ac:dyDescent="0.3">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row>
    <row r="587" spans="1:26" ht="12.75" customHeight="1" x14ac:dyDescent="0.3">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row>
    <row r="588" spans="1:26" ht="12.75" customHeight="1" x14ac:dyDescent="0.3">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row>
    <row r="589" spans="1:26" ht="12.75" customHeight="1" x14ac:dyDescent="0.3">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row>
    <row r="590" spans="1:26" ht="12.75" customHeight="1" x14ac:dyDescent="0.3">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row>
    <row r="591" spans="1:26" ht="12.75" customHeight="1" x14ac:dyDescent="0.3">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row>
    <row r="592" spans="1:26" ht="12.75" customHeight="1" x14ac:dyDescent="0.3">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row>
    <row r="593" spans="1:26" ht="12.75" customHeight="1" x14ac:dyDescent="0.3">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row>
    <row r="594" spans="1:26" ht="12.75" customHeight="1" x14ac:dyDescent="0.3">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row>
    <row r="595" spans="1:26" ht="12.75" customHeight="1" x14ac:dyDescent="0.3">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row>
    <row r="596" spans="1:26" ht="12.75" customHeight="1" x14ac:dyDescent="0.3">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row>
    <row r="597" spans="1:26" ht="12.75" customHeight="1" x14ac:dyDescent="0.3">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row>
    <row r="598" spans="1:26" ht="12.75" customHeight="1" x14ac:dyDescent="0.3">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row>
    <row r="599" spans="1:26" ht="12.75" customHeight="1" x14ac:dyDescent="0.3">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row>
    <row r="600" spans="1:26" ht="12.75" customHeight="1" x14ac:dyDescent="0.3">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row>
    <row r="601" spans="1:26" ht="12.75" customHeight="1" x14ac:dyDescent="0.3">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row>
    <row r="602" spans="1:26" ht="12.75" customHeight="1" x14ac:dyDescent="0.3">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row>
    <row r="603" spans="1:26" ht="12.75" customHeight="1" x14ac:dyDescent="0.3">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row>
    <row r="604" spans="1:26" ht="12.75" customHeight="1" x14ac:dyDescent="0.3">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row>
    <row r="605" spans="1:26" ht="12.75" customHeight="1" x14ac:dyDescent="0.3">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row>
    <row r="606" spans="1:26" ht="12.75" customHeight="1" x14ac:dyDescent="0.3">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row>
    <row r="607" spans="1:26" ht="12.75" customHeight="1" x14ac:dyDescent="0.3">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row>
    <row r="608" spans="1:26" ht="12.75" customHeight="1" x14ac:dyDescent="0.3">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row>
    <row r="609" spans="1:26" ht="12.75" customHeight="1" x14ac:dyDescent="0.3">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row>
    <row r="610" spans="1:26" ht="12.75" customHeight="1" x14ac:dyDescent="0.3">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row>
    <row r="611" spans="1:26" ht="12.75" customHeight="1" x14ac:dyDescent="0.3">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row>
    <row r="612" spans="1:26" ht="12.75" customHeight="1" x14ac:dyDescent="0.3">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row>
    <row r="613" spans="1:26" ht="12.75" customHeight="1" x14ac:dyDescent="0.3">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row>
    <row r="614" spans="1:26" ht="12.75" customHeight="1" x14ac:dyDescent="0.3">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row>
    <row r="615" spans="1:26" ht="12.75" customHeight="1" x14ac:dyDescent="0.3">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row>
    <row r="616" spans="1:26" ht="12.75" customHeight="1" x14ac:dyDescent="0.3">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row>
    <row r="617" spans="1:26" ht="12.75" customHeight="1" x14ac:dyDescent="0.3">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row>
    <row r="618" spans="1:26" ht="12.75" customHeight="1" x14ac:dyDescent="0.3">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row>
    <row r="619" spans="1:26" ht="12.75" customHeight="1" x14ac:dyDescent="0.3">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row>
    <row r="620" spans="1:26" ht="12.75" customHeight="1" x14ac:dyDescent="0.3">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row>
    <row r="621" spans="1:26" ht="12.75" customHeight="1" x14ac:dyDescent="0.3">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row>
    <row r="622" spans="1:26" ht="12.75" customHeight="1" x14ac:dyDescent="0.3">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row>
    <row r="623" spans="1:26" ht="12.75" customHeight="1" x14ac:dyDescent="0.3">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row>
    <row r="624" spans="1:26" ht="12.75" customHeight="1" x14ac:dyDescent="0.3">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row>
    <row r="625" spans="1:26" ht="12.75" customHeight="1" x14ac:dyDescent="0.3">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row>
    <row r="626" spans="1:26" ht="12.75" customHeight="1" x14ac:dyDescent="0.3">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row>
    <row r="627" spans="1:26" ht="12.75" customHeight="1" x14ac:dyDescent="0.3">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row>
    <row r="628" spans="1:26" ht="12.75" customHeight="1" x14ac:dyDescent="0.3">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row>
    <row r="629" spans="1:26" ht="12.75" customHeight="1" x14ac:dyDescent="0.3">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row>
    <row r="630" spans="1:26" ht="12.75" customHeight="1" x14ac:dyDescent="0.3">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row>
    <row r="631" spans="1:26" ht="12.75" customHeight="1" x14ac:dyDescent="0.3">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row>
    <row r="632" spans="1:26" ht="12.75" customHeight="1" x14ac:dyDescent="0.3">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row>
    <row r="633" spans="1:26" ht="12.75" customHeight="1" x14ac:dyDescent="0.3">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row>
    <row r="634" spans="1:26" ht="12.75" customHeight="1" x14ac:dyDescent="0.3">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row>
    <row r="635" spans="1:26" ht="12.75" customHeight="1" x14ac:dyDescent="0.3">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row>
    <row r="636" spans="1:26" ht="12.75" customHeight="1" x14ac:dyDescent="0.3">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row>
    <row r="637" spans="1:26" ht="12.75" customHeight="1" x14ac:dyDescent="0.3">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row>
    <row r="638" spans="1:26" ht="12.75" customHeight="1" x14ac:dyDescent="0.3">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row>
    <row r="639" spans="1:26" ht="12.75" customHeight="1" x14ac:dyDescent="0.3">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row>
    <row r="640" spans="1:26" ht="12.75" customHeight="1" x14ac:dyDescent="0.3">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row>
    <row r="641" spans="1:26" ht="12.75" customHeight="1" x14ac:dyDescent="0.3">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row>
    <row r="642" spans="1:26" ht="12.75" customHeight="1" x14ac:dyDescent="0.3">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row>
    <row r="643" spans="1:26" ht="12.75" customHeight="1" x14ac:dyDescent="0.3">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row>
    <row r="644" spans="1:26" ht="12.75" customHeight="1" x14ac:dyDescent="0.3">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row>
    <row r="645" spans="1:26" ht="12.75" customHeight="1" x14ac:dyDescent="0.3">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row>
    <row r="646" spans="1:26" ht="12.75" customHeight="1" x14ac:dyDescent="0.3">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row>
    <row r="647" spans="1:26" ht="12.75" customHeight="1" x14ac:dyDescent="0.3">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row>
    <row r="648" spans="1:26" ht="12.75" customHeight="1" x14ac:dyDescent="0.3">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row>
    <row r="649" spans="1:26" ht="12.75" customHeight="1" x14ac:dyDescent="0.3">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row>
    <row r="650" spans="1:26" ht="12.75" customHeight="1" x14ac:dyDescent="0.3">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row>
    <row r="651" spans="1:26" ht="12.75" customHeight="1" x14ac:dyDescent="0.3">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row>
    <row r="652" spans="1:26" ht="12.75" customHeight="1" x14ac:dyDescent="0.3">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row>
    <row r="653" spans="1:26" ht="12.75" customHeight="1" x14ac:dyDescent="0.3">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row>
    <row r="654" spans="1:26" ht="12.75" customHeight="1" x14ac:dyDescent="0.3">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row>
    <row r="655" spans="1:26" ht="12.75" customHeight="1" x14ac:dyDescent="0.3">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row>
    <row r="656" spans="1:26" ht="12.75" customHeight="1" x14ac:dyDescent="0.3">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row>
    <row r="657" spans="1:26" ht="12.75" customHeight="1" x14ac:dyDescent="0.3">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row>
    <row r="658" spans="1:26" ht="12.75" customHeight="1" x14ac:dyDescent="0.3">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row>
    <row r="659" spans="1:26" ht="12.75" customHeight="1" x14ac:dyDescent="0.3">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row>
    <row r="660" spans="1:26" ht="12.75" customHeight="1" x14ac:dyDescent="0.3">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row>
    <row r="661" spans="1:26" ht="12.75" customHeight="1" x14ac:dyDescent="0.3">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row>
    <row r="662" spans="1:26" ht="12.75" customHeight="1" x14ac:dyDescent="0.3">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row>
    <row r="663" spans="1:26" ht="12.75" customHeight="1" x14ac:dyDescent="0.3">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row>
    <row r="664" spans="1:26" ht="12.75" customHeight="1" x14ac:dyDescent="0.3">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row>
    <row r="665" spans="1:26" ht="12.75" customHeight="1" x14ac:dyDescent="0.3">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row>
    <row r="666" spans="1:26" ht="12.75" customHeight="1" x14ac:dyDescent="0.3">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row>
    <row r="667" spans="1:26" ht="12.75" customHeight="1" x14ac:dyDescent="0.3">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row>
    <row r="668" spans="1:26" ht="12.75" customHeight="1" x14ac:dyDescent="0.3">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row>
    <row r="669" spans="1:26" ht="12.75" customHeight="1" x14ac:dyDescent="0.3">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row>
    <row r="670" spans="1:26" ht="12.75" customHeight="1" x14ac:dyDescent="0.3">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row>
    <row r="671" spans="1:26" ht="12.75" customHeight="1" x14ac:dyDescent="0.3">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row>
    <row r="672" spans="1:26" ht="12.75" customHeight="1" x14ac:dyDescent="0.3">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row>
    <row r="673" spans="1:26" ht="12.75" customHeight="1" x14ac:dyDescent="0.3">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row>
    <row r="674" spans="1:26" ht="12.75" customHeight="1" x14ac:dyDescent="0.3">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row>
    <row r="675" spans="1:26" ht="12.75" customHeight="1" x14ac:dyDescent="0.3">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row>
    <row r="676" spans="1:26" ht="12.75" customHeight="1" x14ac:dyDescent="0.3">
      <c r="A676" s="110"/>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row>
    <row r="677" spans="1:26" ht="12.75" customHeight="1" x14ac:dyDescent="0.3">
      <c r="A677" s="110"/>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row>
    <row r="678" spans="1:26" ht="12.75" customHeight="1" x14ac:dyDescent="0.3">
      <c r="A678" s="110"/>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row>
    <row r="679" spans="1:26" ht="12.75" customHeight="1" x14ac:dyDescent="0.3">
      <c r="A679" s="110"/>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row>
    <row r="680" spans="1:26" ht="12.75" customHeight="1" x14ac:dyDescent="0.3">
      <c r="A680" s="110"/>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row>
    <row r="681" spans="1:26" ht="12.75" customHeight="1" x14ac:dyDescent="0.3">
      <c r="A681" s="110"/>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row>
    <row r="682" spans="1:26" ht="12.75" customHeight="1" x14ac:dyDescent="0.3">
      <c r="A682" s="110"/>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row>
    <row r="683" spans="1:26" ht="12.75" customHeight="1" x14ac:dyDescent="0.3">
      <c r="A683" s="110"/>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row>
    <row r="684" spans="1:26" ht="12.75" customHeight="1" x14ac:dyDescent="0.3">
      <c r="A684" s="110"/>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row>
    <row r="685" spans="1:26" ht="12.75" customHeight="1" x14ac:dyDescent="0.3">
      <c r="A685" s="110"/>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row>
    <row r="686" spans="1:26" ht="12.75" customHeight="1" x14ac:dyDescent="0.3">
      <c r="A686" s="110"/>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row>
    <row r="687" spans="1:26" ht="12.75" customHeight="1" x14ac:dyDescent="0.3">
      <c r="A687" s="110"/>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row>
    <row r="688" spans="1:26" ht="12.75" customHeight="1" x14ac:dyDescent="0.3">
      <c r="A688" s="110"/>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row>
    <row r="689" spans="1:26" ht="12.75" customHeight="1" x14ac:dyDescent="0.3">
      <c r="A689" s="110"/>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row>
    <row r="690" spans="1:26" ht="12.75" customHeight="1" x14ac:dyDescent="0.3">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row>
    <row r="691" spans="1:26" ht="12.75" customHeight="1" x14ac:dyDescent="0.3">
      <c r="A691" s="110"/>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row>
    <row r="692" spans="1:26" ht="12.75" customHeight="1" x14ac:dyDescent="0.3">
      <c r="A692" s="110"/>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row>
    <row r="693" spans="1:26" ht="12.75" customHeight="1" x14ac:dyDescent="0.3">
      <c r="A693" s="110"/>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row>
    <row r="694" spans="1:26" ht="12.75" customHeight="1" x14ac:dyDescent="0.3">
      <c r="A694" s="110"/>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row>
    <row r="695" spans="1:26" ht="12.75" customHeight="1" x14ac:dyDescent="0.3">
      <c r="A695" s="110"/>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row>
    <row r="696" spans="1:26" ht="12.75" customHeight="1" x14ac:dyDescent="0.3">
      <c r="A696" s="110"/>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row>
    <row r="697" spans="1:26" ht="12.75" customHeight="1" x14ac:dyDescent="0.3">
      <c r="A697" s="110"/>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row>
    <row r="698" spans="1:26" ht="12.75" customHeight="1" x14ac:dyDescent="0.3">
      <c r="A698" s="110"/>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row>
    <row r="699" spans="1:26" ht="12.75" customHeight="1" x14ac:dyDescent="0.3">
      <c r="A699" s="110"/>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row>
    <row r="700" spans="1:26" ht="12.75" customHeight="1" x14ac:dyDescent="0.3">
      <c r="A700" s="110"/>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row>
    <row r="701" spans="1:26" ht="12.75" customHeight="1" x14ac:dyDescent="0.3">
      <c r="A701" s="110"/>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row>
    <row r="702" spans="1:26" ht="12.75" customHeight="1" x14ac:dyDescent="0.3">
      <c r="A702" s="110"/>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row>
    <row r="703" spans="1:26" ht="12.75" customHeight="1" x14ac:dyDescent="0.3">
      <c r="A703" s="110"/>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row>
    <row r="704" spans="1:26" ht="12.75" customHeight="1" x14ac:dyDescent="0.3">
      <c r="A704" s="110"/>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row>
    <row r="705" spans="1:26" ht="12.75" customHeight="1" x14ac:dyDescent="0.3">
      <c r="A705" s="110"/>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row>
    <row r="706" spans="1:26" ht="12.75" customHeight="1" x14ac:dyDescent="0.3">
      <c r="A706" s="110"/>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row>
    <row r="707" spans="1:26" ht="12.75" customHeight="1" x14ac:dyDescent="0.3">
      <c r="A707" s="110"/>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row>
    <row r="708" spans="1:26" ht="12.75" customHeight="1" x14ac:dyDescent="0.3">
      <c r="A708" s="110"/>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row>
    <row r="709" spans="1:26" ht="12.75" customHeight="1" x14ac:dyDescent="0.3">
      <c r="A709" s="110"/>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row>
    <row r="710" spans="1:26" ht="12.75" customHeight="1" x14ac:dyDescent="0.3">
      <c r="A710" s="110"/>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row>
    <row r="711" spans="1:26" ht="12.75" customHeight="1" x14ac:dyDescent="0.3">
      <c r="A711" s="110"/>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row>
    <row r="712" spans="1:26" ht="12.75" customHeight="1" x14ac:dyDescent="0.3">
      <c r="A712" s="110"/>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row>
    <row r="713" spans="1:26" ht="12.75" customHeight="1" x14ac:dyDescent="0.3">
      <c r="A713" s="110"/>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row>
    <row r="714" spans="1:26" ht="12.75" customHeight="1" x14ac:dyDescent="0.3">
      <c r="A714" s="110"/>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row>
    <row r="715" spans="1:26" ht="12.75" customHeight="1" x14ac:dyDescent="0.3">
      <c r="A715" s="110"/>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row>
    <row r="716" spans="1:26" ht="12.75" customHeight="1" x14ac:dyDescent="0.3">
      <c r="A716" s="110"/>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row>
    <row r="717" spans="1:26" ht="12.75" customHeight="1" x14ac:dyDescent="0.3">
      <c r="A717" s="110"/>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row>
    <row r="718" spans="1:26" ht="12.75" customHeight="1" x14ac:dyDescent="0.3">
      <c r="A718" s="110"/>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row>
    <row r="719" spans="1:26" ht="12.75" customHeight="1" x14ac:dyDescent="0.3">
      <c r="A719" s="110"/>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row>
    <row r="720" spans="1:26" ht="12.75" customHeight="1" x14ac:dyDescent="0.3">
      <c r="A720" s="110"/>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row>
    <row r="721" spans="1:26" ht="12.75" customHeight="1" x14ac:dyDescent="0.3">
      <c r="A721" s="110"/>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row>
    <row r="722" spans="1:26" ht="12.75" customHeight="1" x14ac:dyDescent="0.3">
      <c r="A722" s="110"/>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row>
    <row r="723" spans="1:26" ht="12.75" customHeight="1" x14ac:dyDescent="0.3">
      <c r="A723" s="110"/>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row>
    <row r="724" spans="1:26" ht="12.75" customHeight="1" x14ac:dyDescent="0.3">
      <c r="A724" s="110"/>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row>
    <row r="725" spans="1:26" ht="12.75" customHeight="1" x14ac:dyDescent="0.3">
      <c r="A725" s="110"/>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row>
    <row r="726" spans="1:26" ht="12.75" customHeight="1" x14ac:dyDescent="0.3">
      <c r="A726" s="110"/>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row>
    <row r="727" spans="1:26" ht="12.75" customHeight="1" x14ac:dyDescent="0.3">
      <c r="A727" s="110"/>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row>
    <row r="728" spans="1:26" ht="12.75" customHeight="1" x14ac:dyDescent="0.3">
      <c r="A728" s="110"/>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row>
    <row r="729" spans="1:26" ht="12.75" customHeight="1" x14ac:dyDescent="0.3">
      <c r="A729" s="110"/>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row>
    <row r="730" spans="1:26" ht="12.75" customHeight="1" x14ac:dyDescent="0.3">
      <c r="A730" s="110"/>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row>
    <row r="731" spans="1:26" ht="12.75" customHeight="1" x14ac:dyDescent="0.3">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row>
    <row r="732" spans="1:26" ht="12.75" customHeight="1" x14ac:dyDescent="0.3">
      <c r="A732" s="110"/>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row>
    <row r="733" spans="1:26" ht="12.75" customHeight="1" x14ac:dyDescent="0.3">
      <c r="A733" s="110"/>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row>
    <row r="734" spans="1:26" ht="12.75" customHeight="1" x14ac:dyDescent="0.3">
      <c r="A734" s="110"/>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row>
    <row r="735" spans="1:26" ht="12.75" customHeight="1" x14ac:dyDescent="0.3">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row>
    <row r="736" spans="1:26" ht="12.75" customHeight="1" x14ac:dyDescent="0.3">
      <c r="A736" s="110"/>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row>
    <row r="737" spans="1:26" ht="12.75" customHeight="1" x14ac:dyDescent="0.3">
      <c r="A737" s="110"/>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row>
    <row r="738" spans="1:26" ht="12.75" customHeight="1" x14ac:dyDescent="0.3">
      <c r="A738" s="110"/>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row>
    <row r="739" spans="1:26" ht="12.75" customHeight="1" x14ac:dyDescent="0.3">
      <c r="A739" s="110"/>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row>
    <row r="740" spans="1:26" ht="12.75" customHeight="1" x14ac:dyDescent="0.3">
      <c r="A740" s="110"/>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row>
    <row r="741" spans="1:26" ht="12.75" customHeight="1" x14ac:dyDescent="0.3">
      <c r="A741" s="110"/>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row>
    <row r="742" spans="1:26" ht="12.75" customHeight="1" x14ac:dyDescent="0.3">
      <c r="A742" s="110"/>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row>
    <row r="743" spans="1:26" ht="12.75" customHeight="1" x14ac:dyDescent="0.3">
      <c r="A743" s="110"/>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row>
    <row r="744" spans="1:26" ht="12.75" customHeight="1" x14ac:dyDescent="0.3">
      <c r="A744" s="110"/>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row>
    <row r="745" spans="1:26" ht="12.75" customHeight="1" x14ac:dyDescent="0.3">
      <c r="A745" s="110"/>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row>
    <row r="746" spans="1:26" ht="12.75" customHeight="1" x14ac:dyDescent="0.3">
      <c r="A746" s="110"/>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row>
    <row r="747" spans="1:26" ht="12.75" customHeight="1" x14ac:dyDescent="0.3">
      <c r="A747" s="110"/>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row>
    <row r="748" spans="1:26" ht="12.75" customHeight="1" x14ac:dyDescent="0.3">
      <c r="A748" s="110"/>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row>
    <row r="749" spans="1:26" ht="12.75" customHeight="1" x14ac:dyDescent="0.3">
      <c r="A749" s="110"/>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row>
    <row r="750" spans="1:26" ht="12.75" customHeight="1" x14ac:dyDescent="0.3">
      <c r="A750" s="110"/>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row>
    <row r="751" spans="1:26" ht="12.75" customHeight="1" x14ac:dyDescent="0.3">
      <c r="A751" s="110"/>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row>
    <row r="752" spans="1:26" ht="12.75" customHeight="1" x14ac:dyDescent="0.3">
      <c r="A752" s="110"/>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row>
    <row r="753" spans="1:26" ht="12.75" customHeight="1" x14ac:dyDescent="0.3">
      <c r="A753" s="110"/>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row>
    <row r="754" spans="1:26" ht="12.75" customHeight="1" x14ac:dyDescent="0.3">
      <c r="A754" s="110"/>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row>
    <row r="755" spans="1:26" ht="12.75" customHeight="1" x14ac:dyDescent="0.3">
      <c r="A755" s="110"/>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row>
    <row r="756" spans="1:26" ht="12.75" customHeight="1" x14ac:dyDescent="0.3">
      <c r="A756" s="110"/>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row>
    <row r="757" spans="1:26" ht="12.75" customHeight="1" x14ac:dyDescent="0.3">
      <c r="A757" s="110"/>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row>
    <row r="758" spans="1:26" ht="12.75" customHeight="1" x14ac:dyDescent="0.3">
      <c r="A758" s="110"/>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row>
    <row r="759" spans="1:26" ht="12.75" customHeight="1" x14ac:dyDescent="0.3">
      <c r="A759" s="110"/>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row>
    <row r="760" spans="1:26" ht="12.75" customHeight="1" x14ac:dyDescent="0.3">
      <c r="A760" s="110"/>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row>
    <row r="761" spans="1:26" ht="12.75" customHeight="1" x14ac:dyDescent="0.3">
      <c r="A761" s="110"/>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row>
    <row r="762" spans="1:26" ht="12.75" customHeight="1" x14ac:dyDescent="0.3">
      <c r="A762" s="110"/>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row>
    <row r="763" spans="1:26" ht="12.75" customHeight="1" x14ac:dyDescent="0.3">
      <c r="A763" s="110"/>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row>
    <row r="764" spans="1:26" ht="12.75" customHeight="1" x14ac:dyDescent="0.3">
      <c r="A764" s="110"/>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row>
    <row r="765" spans="1:26" ht="12.75" customHeight="1" x14ac:dyDescent="0.3">
      <c r="A765" s="110"/>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row>
    <row r="766" spans="1:26" ht="12.75" customHeight="1" x14ac:dyDescent="0.3">
      <c r="A766" s="110"/>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row>
    <row r="767" spans="1:26" ht="12.75" customHeight="1" x14ac:dyDescent="0.3">
      <c r="A767" s="110"/>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row>
    <row r="768" spans="1:26" ht="12.75" customHeight="1" x14ac:dyDescent="0.3">
      <c r="A768" s="110"/>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row>
    <row r="769" spans="1:26" ht="12.75" customHeight="1" x14ac:dyDescent="0.3">
      <c r="A769" s="110"/>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row>
    <row r="770" spans="1:26" ht="12.75" customHeight="1" x14ac:dyDescent="0.3">
      <c r="A770" s="110"/>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row>
    <row r="771" spans="1:26" ht="12.75" customHeight="1" x14ac:dyDescent="0.3">
      <c r="A771" s="110"/>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row>
    <row r="772" spans="1:26" ht="12.75" customHeight="1" x14ac:dyDescent="0.3">
      <c r="A772" s="110"/>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row>
    <row r="773" spans="1:26" ht="12.75" customHeight="1" x14ac:dyDescent="0.3">
      <c r="A773" s="110"/>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row>
    <row r="774" spans="1:26" ht="12.75" customHeight="1" x14ac:dyDescent="0.3">
      <c r="A774" s="110"/>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row>
    <row r="775" spans="1:26" ht="12.75" customHeight="1" x14ac:dyDescent="0.3">
      <c r="A775" s="110"/>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row>
    <row r="776" spans="1:26" ht="12.75" customHeight="1" x14ac:dyDescent="0.3">
      <c r="A776" s="110"/>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row>
    <row r="777" spans="1:26" ht="12.75" customHeight="1" x14ac:dyDescent="0.3">
      <c r="A777" s="110"/>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row>
    <row r="778" spans="1:26" ht="12.75" customHeight="1" x14ac:dyDescent="0.3">
      <c r="A778" s="110"/>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row>
    <row r="779" spans="1:26" ht="12.75" customHeight="1" x14ac:dyDescent="0.3">
      <c r="A779" s="110"/>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row>
    <row r="780" spans="1:26" ht="12.75" customHeight="1" x14ac:dyDescent="0.3">
      <c r="A780" s="110"/>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row>
    <row r="781" spans="1:26" ht="12.75" customHeight="1" x14ac:dyDescent="0.3">
      <c r="A781" s="110"/>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row>
    <row r="782" spans="1:26" ht="12.75" customHeight="1" x14ac:dyDescent="0.3">
      <c r="A782" s="110"/>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row>
    <row r="783" spans="1:26" ht="12.75" customHeight="1" x14ac:dyDescent="0.3">
      <c r="A783" s="110"/>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row>
    <row r="784" spans="1:26" ht="12.75" customHeight="1" x14ac:dyDescent="0.3">
      <c r="A784" s="110"/>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row>
    <row r="785" spans="1:26" ht="12.75" customHeight="1" x14ac:dyDescent="0.3">
      <c r="A785" s="110"/>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row>
    <row r="786" spans="1:26" ht="12.75" customHeight="1" x14ac:dyDescent="0.3">
      <c r="A786" s="110"/>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row>
    <row r="787" spans="1:26" ht="12.75" customHeight="1" x14ac:dyDescent="0.3">
      <c r="A787" s="110"/>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row>
    <row r="788" spans="1:26" ht="12.75" customHeight="1" x14ac:dyDescent="0.3">
      <c r="A788" s="110"/>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row>
    <row r="789" spans="1:26" ht="12.75" customHeight="1" x14ac:dyDescent="0.3">
      <c r="A789" s="110"/>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row>
    <row r="790" spans="1:26" ht="12.75" customHeight="1" x14ac:dyDescent="0.3">
      <c r="A790" s="110"/>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row>
    <row r="791" spans="1:26" ht="12.75" customHeight="1" x14ac:dyDescent="0.3">
      <c r="A791" s="110"/>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row>
    <row r="792" spans="1:26" ht="12.75" customHeight="1" x14ac:dyDescent="0.3">
      <c r="A792" s="110"/>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row>
    <row r="793" spans="1:26" ht="12.75" customHeight="1" x14ac:dyDescent="0.3">
      <c r="A793" s="110"/>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row>
    <row r="794" spans="1:26" ht="12.75" customHeight="1" x14ac:dyDescent="0.3">
      <c r="A794" s="110"/>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row>
    <row r="795" spans="1:26" ht="12.75" customHeight="1" x14ac:dyDescent="0.3">
      <c r="A795" s="110"/>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row>
    <row r="796" spans="1:26" ht="12.75" customHeight="1" x14ac:dyDescent="0.3">
      <c r="A796" s="110"/>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row>
    <row r="797" spans="1:26" ht="12.75" customHeight="1" x14ac:dyDescent="0.3">
      <c r="A797" s="110"/>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row>
    <row r="798" spans="1:26" ht="12.75" customHeight="1" x14ac:dyDescent="0.3">
      <c r="A798" s="110"/>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row>
    <row r="799" spans="1:26" ht="12.75" customHeight="1" x14ac:dyDescent="0.3">
      <c r="A799" s="110"/>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row>
    <row r="800" spans="1:26" ht="12.75" customHeight="1" x14ac:dyDescent="0.3">
      <c r="A800" s="110"/>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row>
    <row r="801" spans="1:26" ht="12.75" customHeight="1" x14ac:dyDescent="0.3">
      <c r="A801" s="110"/>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row>
    <row r="802" spans="1:26" ht="12.75" customHeight="1" x14ac:dyDescent="0.3">
      <c r="A802" s="110"/>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row>
    <row r="803" spans="1:26" ht="12.75" customHeight="1" x14ac:dyDescent="0.3">
      <c r="A803" s="110"/>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row>
    <row r="804" spans="1:26" ht="12.75" customHeight="1" x14ac:dyDescent="0.3">
      <c r="A804" s="110"/>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row>
    <row r="805" spans="1:26" ht="12.75" customHeight="1" x14ac:dyDescent="0.3">
      <c r="A805" s="110"/>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row>
    <row r="806" spans="1:26" ht="12.75" customHeight="1" x14ac:dyDescent="0.3">
      <c r="A806" s="110"/>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row>
    <row r="807" spans="1:26" ht="12.75" customHeight="1" x14ac:dyDescent="0.3">
      <c r="A807" s="110"/>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row>
    <row r="808" spans="1:26" ht="12.75" customHeight="1" x14ac:dyDescent="0.3">
      <c r="A808" s="110"/>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row>
    <row r="809" spans="1:26" ht="12.75" customHeight="1" x14ac:dyDescent="0.3">
      <c r="A809" s="110"/>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row>
    <row r="810" spans="1:26" ht="12.75" customHeight="1" x14ac:dyDescent="0.3">
      <c r="A810" s="110"/>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row>
    <row r="811" spans="1:26" ht="12.75" customHeight="1" x14ac:dyDescent="0.3">
      <c r="A811" s="110"/>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row>
    <row r="812" spans="1:26" ht="12.75" customHeight="1" x14ac:dyDescent="0.3">
      <c r="A812" s="110"/>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row>
    <row r="813" spans="1:26" ht="12.75" customHeight="1" x14ac:dyDescent="0.3">
      <c r="A813" s="110"/>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row>
    <row r="814" spans="1:26" ht="12.75" customHeight="1" x14ac:dyDescent="0.3">
      <c r="A814" s="110"/>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row>
    <row r="815" spans="1:26" ht="12.75" customHeight="1" x14ac:dyDescent="0.3">
      <c r="A815" s="110"/>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row>
    <row r="816" spans="1:26" ht="12.75" customHeight="1" x14ac:dyDescent="0.3">
      <c r="A816" s="110"/>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row>
    <row r="817" spans="1:26" ht="12.75" customHeight="1" x14ac:dyDescent="0.3">
      <c r="A817" s="110"/>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row>
    <row r="818" spans="1:26" ht="12.75" customHeight="1" x14ac:dyDescent="0.3">
      <c r="A818" s="110"/>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row>
    <row r="819" spans="1:26" ht="12.75" customHeight="1" x14ac:dyDescent="0.3">
      <c r="A819" s="110"/>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row>
    <row r="820" spans="1:26" ht="12.75" customHeight="1" x14ac:dyDescent="0.3">
      <c r="A820" s="110"/>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row>
    <row r="821" spans="1:26" ht="12.75" customHeight="1" x14ac:dyDescent="0.3">
      <c r="A821" s="110"/>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row>
    <row r="822" spans="1:26" ht="12.75" customHeight="1" x14ac:dyDescent="0.3">
      <c r="A822" s="110"/>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row>
    <row r="823" spans="1:26" ht="12.75" customHeight="1" x14ac:dyDescent="0.3">
      <c r="A823" s="110"/>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row>
    <row r="824" spans="1:26" ht="12.75" customHeight="1" x14ac:dyDescent="0.3">
      <c r="A824" s="110"/>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row>
    <row r="825" spans="1:26" ht="12.75" customHeight="1" x14ac:dyDescent="0.3">
      <c r="A825" s="110"/>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row>
    <row r="826" spans="1:26" ht="12.75" customHeight="1" x14ac:dyDescent="0.3">
      <c r="A826" s="110"/>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row>
    <row r="827" spans="1:26" ht="12.75" customHeight="1" x14ac:dyDescent="0.3">
      <c r="A827" s="110"/>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row>
    <row r="828" spans="1:26" ht="12.75" customHeight="1" x14ac:dyDescent="0.3">
      <c r="A828" s="110"/>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row>
    <row r="829" spans="1:26" ht="12.75" customHeight="1" x14ac:dyDescent="0.3">
      <c r="A829" s="110"/>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row>
    <row r="830" spans="1:26" ht="12.75" customHeight="1" x14ac:dyDescent="0.3">
      <c r="A830" s="110"/>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row>
    <row r="831" spans="1:26" ht="12.75" customHeight="1" x14ac:dyDescent="0.3">
      <c r="A831" s="110"/>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row>
    <row r="832" spans="1:26" ht="12.75" customHeight="1" x14ac:dyDescent="0.3">
      <c r="A832" s="110"/>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row>
    <row r="833" spans="1:26" ht="12.75" customHeight="1" x14ac:dyDescent="0.3">
      <c r="A833" s="110"/>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row>
    <row r="834" spans="1:26" ht="12.75" customHeight="1" x14ac:dyDescent="0.3">
      <c r="A834" s="110"/>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row>
    <row r="835" spans="1:26" ht="12.75" customHeight="1" x14ac:dyDescent="0.3">
      <c r="A835" s="110"/>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row>
    <row r="836" spans="1:26" ht="12.75" customHeight="1" x14ac:dyDescent="0.3">
      <c r="A836" s="110"/>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row>
    <row r="837" spans="1:26" ht="12.75" customHeight="1" x14ac:dyDescent="0.3">
      <c r="A837" s="110"/>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row>
    <row r="838" spans="1:26" ht="12.75" customHeight="1" x14ac:dyDescent="0.3">
      <c r="A838" s="110"/>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row>
    <row r="839" spans="1:26" ht="12.75" customHeight="1" x14ac:dyDescent="0.3">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row>
    <row r="840" spans="1:26" ht="12.75" customHeight="1" x14ac:dyDescent="0.3">
      <c r="A840" s="110"/>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row>
    <row r="841" spans="1:26" ht="12.75" customHeight="1" x14ac:dyDescent="0.3">
      <c r="A841" s="110"/>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row>
    <row r="842" spans="1:26" ht="12.75" customHeight="1" x14ac:dyDescent="0.3">
      <c r="A842" s="110"/>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row>
    <row r="843" spans="1:26" ht="12.75" customHeight="1" x14ac:dyDescent="0.3">
      <c r="A843" s="110"/>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row>
    <row r="844" spans="1:26" ht="12.75" customHeight="1" x14ac:dyDescent="0.3">
      <c r="A844" s="110"/>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row>
    <row r="845" spans="1:26" ht="12.75" customHeight="1" x14ac:dyDescent="0.3">
      <c r="A845" s="110"/>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row>
    <row r="846" spans="1:26" ht="12.75" customHeight="1" x14ac:dyDescent="0.3">
      <c r="A846" s="110"/>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row>
    <row r="847" spans="1:26" ht="12.75" customHeight="1" x14ac:dyDescent="0.3">
      <c r="A847" s="110"/>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row>
    <row r="848" spans="1:26" ht="12.75" customHeight="1" x14ac:dyDescent="0.3">
      <c r="A848" s="110"/>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row>
    <row r="849" spans="1:26" ht="12.75" customHeight="1" x14ac:dyDescent="0.3">
      <c r="A849" s="110"/>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row>
    <row r="850" spans="1:26" ht="12.75" customHeight="1" x14ac:dyDescent="0.3">
      <c r="A850" s="110"/>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row>
    <row r="851" spans="1:26" ht="12.75" customHeight="1" x14ac:dyDescent="0.3">
      <c r="A851" s="110"/>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row>
    <row r="852" spans="1:26" ht="12.75" customHeight="1" x14ac:dyDescent="0.3">
      <c r="A852" s="110"/>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row>
    <row r="853" spans="1:26" ht="12.75" customHeight="1" x14ac:dyDescent="0.3">
      <c r="A853" s="110"/>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row>
    <row r="854" spans="1:26" ht="12.75" customHeight="1" x14ac:dyDescent="0.3">
      <c r="A854" s="110"/>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row>
    <row r="855" spans="1:26" ht="12.75" customHeight="1" x14ac:dyDescent="0.3">
      <c r="A855" s="110"/>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row>
    <row r="856" spans="1:26" ht="12.75" customHeight="1" x14ac:dyDescent="0.3">
      <c r="A856" s="110"/>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row>
    <row r="857" spans="1:26" ht="12.75" customHeight="1" x14ac:dyDescent="0.3">
      <c r="A857" s="110"/>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row>
    <row r="858" spans="1:26" ht="12.75" customHeight="1" x14ac:dyDescent="0.3">
      <c r="A858" s="110"/>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row>
    <row r="859" spans="1:26" ht="12.75" customHeight="1" x14ac:dyDescent="0.3">
      <c r="A859" s="110"/>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row>
    <row r="860" spans="1:26" ht="12.75" customHeight="1" x14ac:dyDescent="0.3">
      <c r="A860" s="110"/>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row>
    <row r="861" spans="1:26" ht="12.75" customHeight="1" x14ac:dyDescent="0.3">
      <c r="A861" s="110"/>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row>
    <row r="862" spans="1:26" ht="12.75" customHeight="1" x14ac:dyDescent="0.3">
      <c r="A862" s="110"/>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row>
    <row r="863" spans="1:26" ht="12.75" customHeight="1" x14ac:dyDescent="0.3">
      <c r="A863" s="110"/>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row>
    <row r="864" spans="1:26" ht="12.75" customHeight="1" x14ac:dyDescent="0.3">
      <c r="A864" s="110"/>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row>
    <row r="865" spans="1:26" ht="12.75" customHeight="1" x14ac:dyDescent="0.3">
      <c r="A865" s="110"/>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row>
    <row r="866" spans="1:26" ht="12.75" customHeight="1" x14ac:dyDescent="0.3">
      <c r="A866" s="110"/>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row>
    <row r="867" spans="1:26" ht="12.75" customHeight="1" x14ac:dyDescent="0.3">
      <c r="A867" s="110"/>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row>
    <row r="868" spans="1:26" ht="12.75" customHeight="1" x14ac:dyDescent="0.3">
      <c r="A868" s="110"/>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row>
    <row r="869" spans="1:26" ht="12.75" customHeight="1" x14ac:dyDescent="0.3">
      <c r="A869" s="110"/>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row>
    <row r="870" spans="1:26" ht="12.75" customHeight="1" x14ac:dyDescent="0.3">
      <c r="A870" s="110"/>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row>
    <row r="871" spans="1:26" ht="12.75" customHeight="1" x14ac:dyDescent="0.3">
      <c r="A871" s="110"/>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row>
    <row r="872" spans="1:26" ht="12.75" customHeight="1" x14ac:dyDescent="0.3">
      <c r="A872" s="110"/>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row>
    <row r="873" spans="1:26" ht="12.75" customHeight="1" x14ac:dyDescent="0.3">
      <c r="A873" s="110"/>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row>
    <row r="874" spans="1:26" ht="12.75" customHeight="1" x14ac:dyDescent="0.3">
      <c r="A874" s="110"/>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row>
    <row r="875" spans="1:26" ht="12.75" customHeight="1" x14ac:dyDescent="0.3">
      <c r="A875" s="110"/>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row>
    <row r="876" spans="1:26" ht="12.75" customHeight="1" x14ac:dyDescent="0.3">
      <c r="A876" s="110"/>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row>
    <row r="877" spans="1:26" ht="12.75" customHeight="1" x14ac:dyDescent="0.3">
      <c r="A877" s="110"/>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row>
    <row r="878" spans="1:26" ht="12.75" customHeight="1" x14ac:dyDescent="0.3">
      <c r="A878" s="110"/>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row>
    <row r="879" spans="1:26" ht="12.75" customHeight="1" x14ac:dyDescent="0.3">
      <c r="A879" s="110"/>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row>
    <row r="880" spans="1:26" ht="12.75" customHeight="1" x14ac:dyDescent="0.3">
      <c r="A880" s="110"/>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row>
    <row r="881" spans="1:26" ht="12.75" customHeight="1" x14ac:dyDescent="0.3">
      <c r="A881" s="110"/>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row>
    <row r="882" spans="1:26" ht="12.75" customHeight="1" x14ac:dyDescent="0.3">
      <c r="A882" s="110"/>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row>
    <row r="883" spans="1:26" ht="12.75" customHeight="1" x14ac:dyDescent="0.3">
      <c r="A883" s="110"/>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row>
    <row r="884" spans="1:26" ht="12.75" customHeight="1" x14ac:dyDescent="0.3">
      <c r="A884" s="110"/>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row>
    <row r="885" spans="1:26" ht="12.75" customHeight="1" x14ac:dyDescent="0.3">
      <c r="A885" s="110"/>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row>
    <row r="886" spans="1:26" ht="12.75" customHeight="1" x14ac:dyDescent="0.3">
      <c r="A886" s="110"/>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row>
    <row r="887" spans="1:26" ht="12.75" customHeight="1" x14ac:dyDescent="0.3">
      <c r="A887" s="110"/>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row>
    <row r="888" spans="1:26" ht="12.75" customHeight="1" x14ac:dyDescent="0.3">
      <c r="A888" s="110"/>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row>
    <row r="889" spans="1:26" ht="12.75" customHeight="1" x14ac:dyDescent="0.3">
      <c r="A889" s="110"/>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row>
    <row r="890" spans="1:26" ht="12.75" customHeight="1" x14ac:dyDescent="0.3">
      <c r="A890" s="110"/>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row>
    <row r="891" spans="1:26" ht="12.75" customHeight="1" x14ac:dyDescent="0.3">
      <c r="A891" s="110"/>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row>
    <row r="892" spans="1:26" ht="12.75" customHeight="1" x14ac:dyDescent="0.3">
      <c r="A892" s="110"/>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row>
    <row r="893" spans="1:26" ht="12.75" customHeight="1" x14ac:dyDescent="0.3">
      <c r="A893" s="110"/>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row>
    <row r="894" spans="1:26" ht="12.75" customHeight="1" x14ac:dyDescent="0.3">
      <c r="A894" s="110"/>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row>
    <row r="895" spans="1:26" ht="12.75" customHeight="1" x14ac:dyDescent="0.3">
      <c r="A895" s="110"/>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row>
    <row r="896" spans="1:26" ht="12.75" customHeight="1" x14ac:dyDescent="0.3">
      <c r="A896" s="110"/>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row>
    <row r="897" spans="1:26" ht="12.75" customHeight="1" x14ac:dyDescent="0.3">
      <c r="A897" s="110"/>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row>
    <row r="898" spans="1:26" ht="12.75" customHeight="1" x14ac:dyDescent="0.3">
      <c r="A898" s="110"/>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row>
    <row r="899" spans="1:26" ht="12.75" customHeight="1" x14ac:dyDescent="0.3">
      <c r="A899" s="110"/>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row>
    <row r="900" spans="1:26" ht="12.75" customHeight="1" x14ac:dyDescent="0.3">
      <c r="A900" s="110"/>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row>
    <row r="901" spans="1:26" ht="12.75" customHeight="1" x14ac:dyDescent="0.3">
      <c r="A901" s="110"/>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row>
    <row r="902" spans="1:26" ht="12.75" customHeight="1" x14ac:dyDescent="0.3">
      <c r="A902" s="110"/>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row>
    <row r="903" spans="1:26" ht="12.75" customHeight="1" x14ac:dyDescent="0.3">
      <c r="A903" s="110"/>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row>
    <row r="904" spans="1:26" ht="12.75" customHeight="1" x14ac:dyDescent="0.3">
      <c r="A904" s="110"/>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row>
    <row r="905" spans="1:26" ht="12.75" customHeight="1" x14ac:dyDescent="0.3">
      <c r="A905" s="110"/>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row>
    <row r="906" spans="1:26" ht="12.75" customHeight="1" x14ac:dyDescent="0.3">
      <c r="A906" s="110"/>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row>
    <row r="907" spans="1:26" ht="12.75" customHeight="1" x14ac:dyDescent="0.3">
      <c r="A907" s="110"/>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row>
    <row r="908" spans="1:26" ht="12.75" customHeight="1" x14ac:dyDescent="0.3">
      <c r="A908" s="110"/>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row>
    <row r="909" spans="1:26" ht="12.75" customHeight="1" x14ac:dyDescent="0.3">
      <c r="A909" s="110"/>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row>
    <row r="910" spans="1:26" ht="12.75" customHeight="1" x14ac:dyDescent="0.3">
      <c r="A910" s="110"/>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row>
    <row r="911" spans="1:26" ht="12.75" customHeight="1" x14ac:dyDescent="0.3">
      <c r="A911" s="110"/>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row>
    <row r="912" spans="1:26" ht="12.75" customHeight="1" x14ac:dyDescent="0.3">
      <c r="A912" s="110"/>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row>
    <row r="913" spans="1:26" ht="12.75" customHeight="1" x14ac:dyDescent="0.3">
      <c r="A913" s="110"/>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row>
    <row r="914" spans="1:26" ht="12.75" customHeight="1" x14ac:dyDescent="0.3">
      <c r="A914" s="110"/>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row>
    <row r="915" spans="1:26" ht="12.75" customHeight="1" x14ac:dyDescent="0.3">
      <c r="A915" s="110"/>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row>
    <row r="916" spans="1:26" ht="12.75" customHeight="1" x14ac:dyDescent="0.3">
      <c r="A916" s="110"/>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row>
    <row r="917" spans="1:26" ht="12.75" customHeight="1" x14ac:dyDescent="0.3">
      <c r="A917" s="110"/>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row>
    <row r="918" spans="1:26" ht="12.75" customHeight="1" x14ac:dyDescent="0.3">
      <c r="A918" s="110"/>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row>
    <row r="919" spans="1:26" ht="12.75" customHeight="1" x14ac:dyDescent="0.3">
      <c r="A919" s="110"/>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row>
    <row r="920" spans="1:26" ht="12.75" customHeight="1" x14ac:dyDescent="0.3">
      <c r="A920" s="110"/>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row>
    <row r="921" spans="1:26" ht="12.75" customHeight="1" x14ac:dyDescent="0.3">
      <c r="A921" s="110"/>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row>
    <row r="922" spans="1:26" ht="12.75" customHeight="1" x14ac:dyDescent="0.3">
      <c r="A922" s="110"/>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row>
    <row r="923" spans="1:26" ht="12.75" customHeight="1" x14ac:dyDescent="0.3">
      <c r="A923" s="110"/>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row>
    <row r="924" spans="1:26" ht="12.75" customHeight="1" x14ac:dyDescent="0.3">
      <c r="A924" s="110"/>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row>
    <row r="925" spans="1:26" ht="12.75" customHeight="1" x14ac:dyDescent="0.3">
      <c r="A925" s="110"/>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row>
    <row r="926" spans="1:26" ht="12.75" customHeight="1" x14ac:dyDescent="0.3">
      <c r="A926" s="110"/>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row>
    <row r="927" spans="1:26" ht="12.75" customHeight="1" x14ac:dyDescent="0.3">
      <c r="A927" s="110"/>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row>
    <row r="928" spans="1:26" ht="12.75" customHeight="1" x14ac:dyDescent="0.3">
      <c r="A928" s="110"/>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row>
    <row r="929" spans="1:26" ht="12.75" customHeight="1" x14ac:dyDescent="0.3">
      <c r="A929" s="110"/>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row>
    <row r="930" spans="1:26" ht="12.75" customHeight="1" x14ac:dyDescent="0.3">
      <c r="A930" s="110"/>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row>
    <row r="931" spans="1:26" ht="12.75" customHeight="1" x14ac:dyDescent="0.3">
      <c r="A931" s="110"/>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row>
    <row r="932" spans="1:26" ht="12.75" customHeight="1" x14ac:dyDescent="0.3">
      <c r="A932" s="110"/>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row>
    <row r="933" spans="1:26" ht="12.75" customHeight="1" x14ac:dyDescent="0.3">
      <c r="A933" s="110"/>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row>
    <row r="934" spans="1:26" ht="12.75" customHeight="1" x14ac:dyDescent="0.3">
      <c r="A934" s="110"/>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row>
    <row r="935" spans="1:26" ht="12.75" customHeight="1" x14ac:dyDescent="0.3">
      <c r="A935" s="110"/>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row>
    <row r="936" spans="1:26" ht="12.75" customHeight="1" x14ac:dyDescent="0.3">
      <c r="A936" s="110"/>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row>
    <row r="937" spans="1:26" ht="12.75" customHeight="1" x14ac:dyDescent="0.3">
      <c r="A937" s="110"/>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row>
    <row r="938" spans="1:26" ht="12.75" customHeight="1" x14ac:dyDescent="0.3">
      <c r="A938" s="110"/>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row>
    <row r="939" spans="1:26" ht="12.75" customHeight="1" x14ac:dyDescent="0.3">
      <c r="A939" s="110"/>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row>
    <row r="940" spans="1:26" ht="12.75" customHeight="1" x14ac:dyDescent="0.3">
      <c r="A940" s="110"/>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row>
    <row r="941" spans="1:26" ht="12.75" customHeight="1" x14ac:dyDescent="0.3">
      <c r="A941" s="110"/>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row>
    <row r="942" spans="1:26" ht="12.75" customHeight="1" x14ac:dyDescent="0.3">
      <c r="A942" s="110"/>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row>
    <row r="943" spans="1:26" ht="12.75" customHeight="1" x14ac:dyDescent="0.3">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row>
    <row r="944" spans="1:26" ht="12.75" customHeight="1" x14ac:dyDescent="0.3">
      <c r="A944" s="110"/>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row>
    <row r="945" spans="1:26" ht="12.75" customHeight="1" x14ac:dyDescent="0.3">
      <c r="A945" s="110"/>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row>
    <row r="946" spans="1:26" ht="12.75" customHeight="1" x14ac:dyDescent="0.3">
      <c r="A946" s="110"/>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row>
    <row r="947" spans="1:26" ht="12.75" customHeight="1" x14ac:dyDescent="0.3">
      <c r="A947" s="110"/>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row>
    <row r="948" spans="1:26" ht="12.75" customHeight="1" x14ac:dyDescent="0.3">
      <c r="A948" s="110"/>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row>
    <row r="949" spans="1:26" ht="12.75" customHeight="1" x14ac:dyDescent="0.3">
      <c r="A949" s="110"/>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row>
    <row r="950" spans="1:26" ht="12.75" customHeight="1" x14ac:dyDescent="0.3">
      <c r="A950" s="110"/>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row>
    <row r="951" spans="1:26" ht="12.75" customHeight="1" x14ac:dyDescent="0.3">
      <c r="A951" s="110"/>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row>
    <row r="952" spans="1:26" ht="12.75" customHeight="1" x14ac:dyDescent="0.3">
      <c r="A952" s="110"/>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row>
    <row r="953" spans="1:26" ht="12.75" customHeight="1" x14ac:dyDescent="0.3">
      <c r="A953" s="110"/>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row>
    <row r="954" spans="1:26" ht="12.75" customHeight="1" x14ac:dyDescent="0.3">
      <c r="A954" s="110"/>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row>
    <row r="955" spans="1:26" ht="12.75" customHeight="1" x14ac:dyDescent="0.3">
      <c r="A955" s="110"/>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row>
    <row r="956" spans="1:26" ht="12.75" customHeight="1" x14ac:dyDescent="0.3">
      <c r="A956" s="110"/>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row>
    <row r="957" spans="1:26" ht="12.75" customHeight="1" x14ac:dyDescent="0.3">
      <c r="A957" s="110"/>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row>
    <row r="958" spans="1:26" ht="12.75" customHeight="1" x14ac:dyDescent="0.3">
      <c r="A958" s="110"/>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row>
    <row r="959" spans="1:26" ht="12.75" customHeight="1" x14ac:dyDescent="0.3">
      <c r="A959" s="110"/>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row>
    <row r="960" spans="1:26" ht="12.75" customHeight="1" x14ac:dyDescent="0.3">
      <c r="A960" s="110"/>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row>
    <row r="961" spans="1:26" ht="12.75" customHeight="1" x14ac:dyDescent="0.3">
      <c r="A961" s="110"/>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row>
    <row r="962" spans="1:26" ht="12.75" customHeight="1" x14ac:dyDescent="0.3">
      <c r="A962" s="110"/>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row>
    <row r="963" spans="1:26" ht="12.75" customHeight="1" x14ac:dyDescent="0.3">
      <c r="A963" s="110"/>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row>
    <row r="964" spans="1:26" ht="12.75" customHeight="1" x14ac:dyDescent="0.3">
      <c r="A964" s="110"/>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row>
    <row r="965" spans="1:26" ht="12.75" customHeight="1" x14ac:dyDescent="0.3">
      <c r="A965" s="110"/>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row>
    <row r="966" spans="1:26" ht="12.75" customHeight="1" x14ac:dyDescent="0.3">
      <c r="A966" s="110"/>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row>
    <row r="967" spans="1:26" ht="12.75" customHeight="1" x14ac:dyDescent="0.3">
      <c r="A967" s="110"/>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row>
    <row r="968" spans="1:26" ht="12.75" customHeight="1" x14ac:dyDescent="0.3">
      <c r="A968" s="110"/>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row>
    <row r="969" spans="1:26" ht="12.75" customHeight="1" x14ac:dyDescent="0.3">
      <c r="A969" s="110"/>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row>
    <row r="970" spans="1:26" ht="12.75" customHeight="1" x14ac:dyDescent="0.3">
      <c r="A970" s="110"/>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row>
    <row r="971" spans="1:26" ht="12.75" customHeight="1" x14ac:dyDescent="0.3">
      <c r="A971" s="110"/>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row>
    <row r="972" spans="1:26" ht="12.75" customHeight="1" x14ac:dyDescent="0.3">
      <c r="A972" s="110"/>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row>
    <row r="973" spans="1:26" ht="12.75" customHeight="1" x14ac:dyDescent="0.3">
      <c r="A973" s="110"/>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row>
    <row r="974" spans="1:26" ht="12.75" customHeight="1" x14ac:dyDescent="0.3">
      <c r="A974" s="110"/>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row>
    <row r="975" spans="1:26" ht="12.75" customHeight="1" x14ac:dyDescent="0.3">
      <c r="A975" s="110"/>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row>
    <row r="976" spans="1:26" ht="12.75" customHeight="1" x14ac:dyDescent="0.3">
      <c r="A976" s="110"/>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row>
    <row r="977" spans="1:26" ht="12.75" customHeight="1" x14ac:dyDescent="0.3">
      <c r="A977" s="110"/>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row>
    <row r="978" spans="1:26" ht="12.75" customHeight="1" x14ac:dyDescent="0.3">
      <c r="A978" s="110"/>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row>
    <row r="979" spans="1:26" ht="12.75" customHeight="1" x14ac:dyDescent="0.3">
      <c r="A979" s="110"/>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row>
    <row r="980" spans="1:26" ht="12.75" customHeight="1" x14ac:dyDescent="0.3">
      <c r="A980" s="110"/>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row>
    <row r="981" spans="1:26" ht="12.75" customHeight="1" x14ac:dyDescent="0.3">
      <c r="A981" s="110"/>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row>
    <row r="982" spans="1:26" ht="12.75" customHeight="1" x14ac:dyDescent="0.3">
      <c r="A982" s="110"/>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row>
    <row r="983" spans="1:26" ht="12.75" customHeight="1" x14ac:dyDescent="0.3">
      <c r="A983" s="110"/>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row>
    <row r="984" spans="1:26" ht="12.75" customHeight="1" x14ac:dyDescent="0.3">
      <c r="A984" s="110"/>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row>
    <row r="985" spans="1:26" ht="12.75" customHeight="1" x14ac:dyDescent="0.3">
      <c r="A985" s="110"/>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row>
    <row r="986" spans="1:26" ht="12.75" customHeight="1" x14ac:dyDescent="0.3">
      <c r="A986" s="110"/>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row>
    <row r="987" spans="1:26" ht="12.75" customHeight="1" x14ac:dyDescent="0.3">
      <c r="A987" s="110"/>
      <c r="B987" s="110"/>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row>
    <row r="988" spans="1:26" ht="12.75" customHeight="1" x14ac:dyDescent="0.3">
      <c r="A988" s="110"/>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row>
    <row r="989" spans="1:26" ht="12.75" customHeight="1" x14ac:dyDescent="0.3">
      <c r="A989" s="110"/>
      <c r="B989" s="110"/>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c r="Z989" s="110"/>
    </row>
    <row r="990" spans="1:26" ht="12.75" customHeight="1" x14ac:dyDescent="0.3">
      <c r="A990" s="110"/>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row>
    <row r="991" spans="1:26" ht="12.75" customHeight="1" x14ac:dyDescent="0.3">
      <c r="A991" s="110"/>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row>
    <row r="992" spans="1:26" ht="12.75" customHeight="1" x14ac:dyDescent="0.3">
      <c r="A992" s="110"/>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row>
    <row r="993" spans="1:26" ht="12.75" customHeight="1" x14ac:dyDescent="0.3">
      <c r="A993" s="110"/>
      <c r="B993" s="110"/>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c r="Z993" s="110"/>
    </row>
    <row r="994" spans="1:26" ht="12.75" customHeight="1" x14ac:dyDescent="0.3">
      <c r="A994" s="110"/>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row>
    <row r="995" spans="1:26" ht="12.75" customHeight="1" x14ac:dyDescent="0.3">
      <c r="A995" s="110"/>
      <c r="B995" s="110"/>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0"/>
    </row>
    <row r="996" spans="1:26" ht="12.75" customHeight="1" x14ac:dyDescent="0.3">
      <c r="A996" s="110"/>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row>
    <row r="997" spans="1:26" ht="12.75" customHeight="1" x14ac:dyDescent="0.3">
      <c r="A997" s="110"/>
      <c r="B997" s="110"/>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row>
    <row r="998" spans="1:26" ht="12.75" customHeight="1" x14ac:dyDescent="0.3">
      <c r="A998" s="110"/>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row>
    <row r="999" spans="1:26" ht="12.75" customHeight="1" x14ac:dyDescent="0.3">
      <c r="A999" s="110"/>
      <c r="B999" s="110"/>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row>
    <row r="1000" spans="1:26" ht="12.75" customHeight="1" x14ac:dyDescent="0.3">
      <c r="A1000" s="110"/>
      <c r="B1000" s="110"/>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00"/>
  <sheetViews>
    <sheetView workbookViewId="0">
      <selection activeCell="E3" sqref="E3"/>
    </sheetView>
  </sheetViews>
  <sheetFormatPr baseColWidth="10" defaultColWidth="14.44140625" defaultRowHeight="15" customHeight="1" x14ac:dyDescent="0.3"/>
  <cols>
    <col min="1" max="1" width="5.44140625" customWidth="1"/>
    <col min="2" max="2" width="36" customWidth="1"/>
    <col min="3" max="3" width="26.44140625" customWidth="1"/>
    <col min="4" max="4" width="42.44140625" customWidth="1"/>
    <col min="5" max="5" width="58.44140625" customWidth="1"/>
    <col min="6" max="6" width="38.21875" customWidth="1"/>
    <col min="7" max="7" width="53.21875" customWidth="1"/>
    <col min="8" max="26" width="10.5546875" customWidth="1"/>
  </cols>
  <sheetData>
    <row r="2" spans="2:8" ht="14.4" x14ac:dyDescent="0.3">
      <c r="B2" s="68" t="s">
        <v>247</v>
      </c>
      <c r="C2" s="67"/>
      <c r="D2" s="69" t="s">
        <v>248</v>
      </c>
      <c r="E2" s="69" t="s">
        <v>249</v>
      </c>
      <c r="F2" s="70" t="s">
        <v>250</v>
      </c>
      <c r="G2" s="71" t="s">
        <v>251</v>
      </c>
    </row>
    <row r="3" spans="2:8" ht="14.4" x14ac:dyDescent="0.3">
      <c r="B3" s="72" t="s">
        <v>252</v>
      </c>
      <c r="D3" s="73" t="s">
        <v>253</v>
      </c>
      <c r="E3" s="73" t="s">
        <v>254</v>
      </c>
      <c r="F3" s="74" t="s">
        <v>255</v>
      </c>
      <c r="G3" s="75" t="s">
        <v>319</v>
      </c>
      <c r="H3" s="63">
        <v>1</v>
      </c>
    </row>
    <row r="4" spans="2:8" ht="14.4" x14ac:dyDescent="0.3">
      <c r="B4" s="72" t="s">
        <v>256</v>
      </c>
      <c r="D4" s="73" t="s">
        <v>257</v>
      </c>
      <c r="E4" s="73" t="s">
        <v>258</v>
      </c>
      <c r="F4" s="74" t="s">
        <v>259</v>
      </c>
      <c r="G4" s="75" t="s">
        <v>67</v>
      </c>
      <c r="H4" s="63">
        <v>2</v>
      </c>
    </row>
    <row r="5" spans="2:8" ht="28.8" x14ac:dyDescent="0.3">
      <c r="B5" s="72" t="s">
        <v>260</v>
      </c>
      <c r="D5" s="73" t="s">
        <v>261</v>
      </c>
      <c r="E5" s="73" t="s">
        <v>262</v>
      </c>
      <c r="F5" s="74" t="s">
        <v>263</v>
      </c>
      <c r="G5" s="75" t="s">
        <v>316</v>
      </c>
      <c r="H5" s="63">
        <v>3</v>
      </c>
    </row>
    <row r="6" spans="2:8" ht="28.8" x14ac:dyDescent="0.3">
      <c r="B6" s="72" t="s">
        <v>264</v>
      </c>
      <c r="D6" s="73" t="s">
        <v>265</v>
      </c>
      <c r="E6" s="76" t="s">
        <v>266</v>
      </c>
      <c r="F6" s="74" t="s">
        <v>267</v>
      </c>
      <c r="G6" s="75" t="s">
        <v>73</v>
      </c>
      <c r="H6" s="63">
        <v>4</v>
      </c>
    </row>
    <row r="7" spans="2:8" ht="28.8" x14ac:dyDescent="0.3">
      <c r="B7" s="72" t="s">
        <v>268</v>
      </c>
      <c r="D7" s="73" t="s">
        <v>79</v>
      </c>
      <c r="E7" s="73" t="s">
        <v>269</v>
      </c>
      <c r="F7" s="74" t="s">
        <v>270</v>
      </c>
      <c r="G7" s="75" t="s">
        <v>320</v>
      </c>
      <c r="H7" s="63">
        <v>5</v>
      </c>
    </row>
    <row r="8" spans="2:8" ht="14.4" x14ac:dyDescent="0.3">
      <c r="B8" s="72" t="s">
        <v>271</v>
      </c>
      <c r="D8" s="73" t="s">
        <v>272</v>
      </c>
      <c r="E8" s="73"/>
      <c r="F8" s="74" t="s">
        <v>273</v>
      </c>
      <c r="G8" s="75" t="s">
        <v>314</v>
      </c>
      <c r="H8" s="63">
        <v>6</v>
      </c>
    </row>
    <row r="9" spans="2:8" ht="28.8" x14ac:dyDescent="0.3">
      <c r="B9" s="72" t="s">
        <v>274</v>
      </c>
      <c r="D9" s="73" t="s">
        <v>275</v>
      </c>
      <c r="E9" s="73"/>
      <c r="F9" s="74" t="s">
        <v>276</v>
      </c>
      <c r="G9" s="75" t="s">
        <v>85</v>
      </c>
      <c r="H9" s="63">
        <v>7</v>
      </c>
    </row>
    <row r="10" spans="2:8" ht="14.4" x14ac:dyDescent="0.3">
      <c r="D10" s="73" t="s">
        <v>278</v>
      </c>
      <c r="E10" s="73"/>
      <c r="F10" s="74" t="s">
        <v>279</v>
      </c>
      <c r="G10" s="75" t="s">
        <v>277</v>
      </c>
      <c r="H10" s="63">
        <v>8</v>
      </c>
    </row>
    <row r="11" spans="2:8" ht="28.8" x14ac:dyDescent="0.3">
      <c r="D11" s="73" t="s">
        <v>280</v>
      </c>
      <c r="E11" s="73"/>
      <c r="F11" s="74" t="s">
        <v>281</v>
      </c>
      <c r="G11" s="75" t="s">
        <v>109</v>
      </c>
      <c r="H11" s="63">
        <v>9</v>
      </c>
    </row>
    <row r="12" spans="2:8" ht="14.4" x14ac:dyDescent="0.3">
      <c r="B12" s="77" t="s">
        <v>282</v>
      </c>
      <c r="D12" s="73" t="s">
        <v>283</v>
      </c>
      <c r="E12" s="73"/>
      <c r="F12" s="74" t="s">
        <v>114</v>
      </c>
      <c r="G12" s="75" t="s">
        <v>317</v>
      </c>
      <c r="H12" s="63">
        <v>10</v>
      </c>
    </row>
    <row r="13" spans="2:8" ht="14.4" x14ac:dyDescent="0.3">
      <c r="B13" s="78" t="s">
        <v>331</v>
      </c>
      <c r="F13" s="74" t="s">
        <v>284</v>
      </c>
      <c r="G13" s="75" t="s">
        <v>112</v>
      </c>
      <c r="H13" s="63">
        <v>11</v>
      </c>
    </row>
    <row r="14" spans="2:8" ht="28.8" x14ac:dyDescent="0.3">
      <c r="B14" s="79" t="s">
        <v>332</v>
      </c>
      <c r="D14" s="80" t="s">
        <v>9</v>
      </c>
      <c r="F14" s="74" t="s">
        <v>285</v>
      </c>
      <c r="G14" s="75" t="s">
        <v>114</v>
      </c>
      <c r="H14" s="63">
        <v>12</v>
      </c>
    </row>
    <row r="15" spans="2:8" ht="14.4" x14ac:dyDescent="0.3">
      <c r="B15" s="78" t="s">
        <v>333</v>
      </c>
      <c r="D15" s="80" t="s">
        <v>286</v>
      </c>
      <c r="F15" s="74" t="s">
        <v>287</v>
      </c>
      <c r="G15" s="75" t="s">
        <v>116</v>
      </c>
      <c r="H15" s="63">
        <v>13</v>
      </c>
    </row>
    <row r="16" spans="2:8" ht="14.4" x14ac:dyDescent="0.3">
      <c r="B16" s="78" t="s">
        <v>334</v>
      </c>
      <c r="D16" s="80" t="s">
        <v>288</v>
      </c>
      <c r="F16" s="74" t="s">
        <v>289</v>
      </c>
      <c r="G16" s="75" t="s">
        <v>321</v>
      </c>
      <c r="H16" s="63">
        <v>14</v>
      </c>
    </row>
    <row r="17" spans="2:7" ht="14.4" x14ac:dyDescent="0.3">
      <c r="D17" s="80" t="s">
        <v>291</v>
      </c>
      <c r="F17" s="81" t="s">
        <v>292</v>
      </c>
      <c r="G17" s="82" t="s">
        <v>387</v>
      </c>
    </row>
    <row r="18" spans="2:7" ht="14.4" x14ac:dyDescent="0.3">
      <c r="B18" s="83" t="s">
        <v>294</v>
      </c>
      <c r="F18" s="81" t="s">
        <v>295</v>
      </c>
      <c r="G18" s="81" t="s">
        <v>290</v>
      </c>
    </row>
    <row r="19" spans="2:7" ht="14.4" x14ac:dyDescent="0.3">
      <c r="B19" s="84" t="s">
        <v>52</v>
      </c>
      <c r="F19" s="81" t="s">
        <v>296</v>
      </c>
      <c r="G19" s="81" t="s">
        <v>315</v>
      </c>
    </row>
    <row r="20" spans="2:7" ht="14.4" x14ac:dyDescent="0.3">
      <c r="B20" s="84" t="s">
        <v>132</v>
      </c>
      <c r="F20" s="81" t="s">
        <v>297</v>
      </c>
      <c r="G20" s="81" t="s">
        <v>386</v>
      </c>
    </row>
    <row r="21" spans="2:7" ht="15.75" customHeight="1" x14ac:dyDescent="0.3">
      <c r="F21" s="81" t="s">
        <v>298</v>
      </c>
      <c r="G21" s="81" t="s">
        <v>322</v>
      </c>
    </row>
    <row r="22" spans="2:7" ht="15.75" customHeight="1" x14ac:dyDescent="0.3">
      <c r="F22" s="81" t="s">
        <v>299</v>
      </c>
      <c r="G22" s="81"/>
    </row>
    <row r="23" spans="2:7" ht="15.75" customHeight="1" x14ac:dyDescent="0.3">
      <c r="B23" s="85" t="s">
        <v>300</v>
      </c>
      <c r="C23" s="85" t="s">
        <v>47</v>
      </c>
      <c r="D23" s="85" t="s">
        <v>301</v>
      </c>
      <c r="F23" s="81" t="s">
        <v>302</v>
      </c>
      <c r="G23" s="81"/>
    </row>
    <row r="24" spans="2:7" ht="15.75" customHeight="1" x14ac:dyDescent="0.3">
      <c r="B24" s="86" t="s">
        <v>200</v>
      </c>
      <c r="C24" s="87" t="s">
        <v>168</v>
      </c>
      <c r="D24" s="88" t="s">
        <v>303</v>
      </c>
      <c r="F24" s="81" t="s">
        <v>293</v>
      </c>
      <c r="G24" s="81"/>
    </row>
    <row r="25" spans="2:7" ht="15.75" customHeight="1" x14ac:dyDescent="0.3">
      <c r="B25" s="86" t="s">
        <v>201</v>
      </c>
      <c r="C25" s="89" t="s">
        <v>171</v>
      </c>
      <c r="D25" s="88" t="s">
        <v>196</v>
      </c>
    </row>
    <row r="26" spans="2:7" ht="15.75" customHeight="1" x14ac:dyDescent="0.3">
      <c r="B26" s="86" t="s">
        <v>202</v>
      </c>
      <c r="C26" s="90" t="s">
        <v>173</v>
      </c>
      <c r="D26" s="88" t="s">
        <v>197</v>
      </c>
    </row>
    <row r="27" spans="2:7" ht="15.75" customHeight="1" x14ac:dyDescent="0.3">
      <c r="B27" s="86" t="s">
        <v>203</v>
      </c>
      <c r="C27" s="91" t="s">
        <v>175</v>
      </c>
      <c r="D27" s="88" t="s">
        <v>198</v>
      </c>
    </row>
    <row r="28" spans="2:7" ht="15.75" customHeight="1" x14ac:dyDescent="0.3">
      <c r="B28" s="86" t="s">
        <v>204</v>
      </c>
      <c r="C28" s="92" t="s">
        <v>178</v>
      </c>
      <c r="D28" s="88" t="s">
        <v>199</v>
      </c>
    </row>
    <row r="29" spans="2:7" ht="15.75" customHeight="1" x14ac:dyDescent="0.3"/>
    <row r="30" spans="2:7" ht="15.75" customHeight="1" x14ac:dyDescent="0.3"/>
    <row r="31" spans="2:7" ht="15.75" customHeight="1" x14ac:dyDescent="0.3"/>
    <row r="32" spans="2:7"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ref="J3:J19">
    <sortCondition ref="J3:J19"/>
  </sortState>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election activeCell="H25" sqref="H25"/>
    </sheetView>
  </sheetViews>
  <sheetFormatPr baseColWidth="10" defaultRowHeight="14.4" x14ac:dyDescent="0.3"/>
  <sheetData>
    <row r="1" spans="1:5" x14ac:dyDescent="0.3">
      <c r="A1" s="377" t="s">
        <v>445</v>
      </c>
      <c r="B1" s="378" t="s">
        <v>446</v>
      </c>
      <c r="C1" s="378"/>
      <c r="D1" s="375" t="s">
        <v>448</v>
      </c>
      <c r="E1" s="375"/>
    </row>
    <row r="2" spans="1:5" ht="23.1" customHeight="1" x14ac:dyDescent="0.3">
      <c r="A2" s="377"/>
      <c r="B2" s="378" t="s">
        <v>447</v>
      </c>
      <c r="C2" s="378"/>
      <c r="D2" s="211" t="s">
        <v>449</v>
      </c>
      <c r="E2" s="211" t="s">
        <v>450</v>
      </c>
    </row>
    <row r="3" spans="1:5" ht="23.1" customHeight="1" x14ac:dyDescent="0.3">
      <c r="A3" s="212">
        <v>1</v>
      </c>
      <c r="B3" s="376" t="s">
        <v>451</v>
      </c>
      <c r="C3" s="376"/>
      <c r="D3" s="212"/>
      <c r="E3" s="212"/>
    </row>
    <row r="4" spans="1:5" ht="34.5" customHeight="1" x14ac:dyDescent="0.3">
      <c r="A4" s="212">
        <v>2</v>
      </c>
      <c r="B4" s="376" t="s">
        <v>452</v>
      </c>
      <c r="C4" s="376"/>
      <c r="D4" s="212"/>
      <c r="E4" s="212"/>
    </row>
    <row r="5" spans="1:5" ht="23.1" customHeight="1" x14ac:dyDescent="0.3">
      <c r="A5" s="212">
        <v>3</v>
      </c>
      <c r="B5" s="376" t="s">
        <v>453</v>
      </c>
      <c r="C5" s="376"/>
      <c r="D5" s="212"/>
      <c r="E5" s="212"/>
    </row>
    <row r="6" spans="1:5" ht="34.5" customHeight="1" x14ac:dyDescent="0.3">
      <c r="A6" s="212">
        <v>4</v>
      </c>
      <c r="B6" s="376" t="s">
        <v>454</v>
      </c>
      <c r="C6" s="376"/>
      <c r="D6" s="212"/>
      <c r="E6" s="212"/>
    </row>
    <row r="7" spans="1:5" ht="34.5" customHeight="1" x14ac:dyDescent="0.3">
      <c r="A7" s="212">
        <v>5</v>
      </c>
      <c r="B7" s="376" t="s">
        <v>455</v>
      </c>
      <c r="C7" s="376"/>
      <c r="D7" s="212"/>
      <c r="E7" s="212"/>
    </row>
    <row r="8" spans="1:5" ht="23.1" customHeight="1" x14ac:dyDescent="0.3">
      <c r="A8" s="212">
        <v>6</v>
      </c>
      <c r="B8" s="376" t="s">
        <v>456</v>
      </c>
      <c r="C8" s="376"/>
      <c r="D8" s="212"/>
      <c r="E8" s="212"/>
    </row>
    <row r="9" spans="1:5" ht="34.5" customHeight="1" x14ac:dyDescent="0.3">
      <c r="A9" s="212">
        <v>7</v>
      </c>
      <c r="B9" s="376" t="s">
        <v>457</v>
      </c>
      <c r="C9" s="376"/>
      <c r="D9" s="212"/>
      <c r="E9" s="212"/>
    </row>
    <row r="10" spans="1:5" ht="57.6" customHeight="1" x14ac:dyDescent="0.3">
      <c r="A10" s="212">
        <v>8</v>
      </c>
      <c r="B10" s="376" t="s">
        <v>458</v>
      </c>
      <c r="C10" s="376"/>
      <c r="D10" s="212"/>
      <c r="E10" s="212"/>
    </row>
    <row r="11" spans="1:5" ht="23.1" customHeight="1" x14ac:dyDescent="0.3">
      <c r="A11" s="212">
        <v>9</v>
      </c>
      <c r="B11" s="376" t="s">
        <v>459</v>
      </c>
      <c r="C11" s="376"/>
      <c r="D11" s="212"/>
      <c r="E11" s="212"/>
    </row>
    <row r="12" spans="1:5" ht="34.5" customHeight="1" x14ac:dyDescent="0.3">
      <c r="A12" s="212">
        <v>10</v>
      </c>
      <c r="B12" s="376" t="s">
        <v>460</v>
      </c>
      <c r="C12" s="376"/>
      <c r="D12" s="212"/>
      <c r="E12" s="212"/>
    </row>
    <row r="13" spans="1:5" ht="23.1" customHeight="1" x14ac:dyDescent="0.3">
      <c r="A13" s="212">
        <v>11</v>
      </c>
      <c r="B13" s="376" t="s">
        <v>461</v>
      </c>
      <c r="C13" s="376"/>
      <c r="D13" s="212"/>
      <c r="E13" s="212"/>
    </row>
    <row r="14" spans="1:5" ht="23.1" customHeight="1" x14ac:dyDescent="0.3">
      <c r="A14" s="212">
        <v>12</v>
      </c>
      <c r="B14" s="376" t="s">
        <v>462</v>
      </c>
      <c r="C14" s="376"/>
      <c r="D14" s="212"/>
      <c r="E14" s="212"/>
    </row>
    <row r="15" spans="1:5" ht="23.1" customHeight="1" x14ac:dyDescent="0.3">
      <c r="A15" s="212">
        <v>13</v>
      </c>
      <c r="B15" s="376" t="s">
        <v>463</v>
      </c>
      <c r="C15" s="376"/>
      <c r="D15" s="212"/>
      <c r="E15" s="212"/>
    </row>
    <row r="16" spans="1:5" ht="23.1" customHeight="1" x14ac:dyDescent="0.3">
      <c r="A16" s="212">
        <v>14</v>
      </c>
      <c r="B16" s="376" t="s">
        <v>464</v>
      </c>
      <c r="C16" s="376"/>
      <c r="D16" s="212"/>
      <c r="E16" s="212"/>
    </row>
    <row r="17" spans="1:5" ht="23.1" customHeight="1" x14ac:dyDescent="0.3">
      <c r="A17" s="212">
        <v>15</v>
      </c>
      <c r="B17" s="376" t="s">
        <v>465</v>
      </c>
      <c r="C17" s="376"/>
      <c r="D17" s="212"/>
      <c r="E17" s="212"/>
    </row>
    <row r="18" spans="1:5" ht="34.5" customHeight="1" x14ac:dyDescent="0.3">
      <c r="A18" s="212">
        <v>16</v>
      </c>
      <c r="B18" s="376" t="s">
        <v>466</v>
      </c>
      <c r="C18" s="376"/>
      <c r="D18" s="212"/>
      <c r="E18" s="212"/>
    </row>
    <row r="19" spans="1:5" x14ac:dyDescent="0.3">
      <c r="A19" s="212">
        <v>17</v>
      </c>
      <c r="B19" s="376" t="s">
        <v>467</v>
      </c>
      <c r="C19" s="376"/>
      <c r="D19" s="212"/>
      <c r="E19" s="212"/>
    </row>
    <row r="20" spans="1:5" x14ac:dyDescent="0.3">
      <c r="A20" s="212">
        <v>18</v>
      </c>
      <c r="B20" s="376" t="s">
        <v>468</v>
      </c>
      <c r="C20" s="376"/>
      <c r="D20" s="212"/>
      <c r="E20" s="212"/>
    </row>
    <row r="21" spans="1:5" x14ac:dyDescent="0.3">
      <c r="A21" s="212">
        <v>19</v>
      </c>
      <c r="B21" s="376" t="s">
        <v>469</v>
      </c>
      <c r="C21" s="376"/>
      <c r="D21" s="212"/>
      <c r="E21" s="212"/>
    </row>
    <row r="22" spans="1:5" x14ac:dyDescent="0.3">
      <c r="A22" s="214" t="s">
        <v>470</v>
      </c>
      <c r="B22" s="211" t="s">
        <v>471</v>
      </c>
      <c r="C22" s="211" t="s">
        <v>222</v>
      </c>
      <c r="D22" s="375" t="s">
        <v>472</v>
      </c>
      <c r="E22" s="375"/>
    </row>
    <row r="23" spans="1:5" ht="45.6" x14ac:dyDescent="0.3">
      <c r="A23" s="371">
        <v>1</v>
      </c>
      <c r="B23" s="372" t="s">
        <v>214</v>
      </c>
      <c r="C23" s="213" t="s">
        <v>473</v>
      </c>
      <c r="D23" s="373" t="s">
        <v>475</v>
      </c>
      <c r="E23" s="373"/>
    </row>
    <row r="24" spans="1:5" x14ac:dyDescent="0.3">
      <c r="A24" s="371"/>
      <c r="B24" s="372"/>
      <c r="C24" s="213" t="s">
        <v>474</v>
      </c>
      <c r="D24" s="373"/>
      <c r="E24" s="373"/>
    </row>
    <row r="25" spans="1:5" ht="45.6" x14ac:dyDescent="0.3">
      <c r="A25" s="212">
        <v>2</v>
      </c>
      <c r="B25" s="216" t="s">
        <v>476</v>
      </c>
      <c r="C25" s="215" t="s">
        <v>477</v>
      </c>
      <c r="D25" s="373" t="s">
        <v>478</v>
      </c>
      <c r="E25" s="373"/>
    </row>
    <row r="26" spans="1:5" ht="45.6" x14ac:dyDescent="0.3">
      <c r="A26" s="371">
        <v>3</v>
      </c>
      <c r="B26" s="374" t="s">
        <v>479</v>
      </c>
      <c r="C26" s="213" t="s">
        <v>480</v>
      </c>
      <c r="D26" s="373" t="s">
        <v>481</v>
      </c>
      <c r="E26" s="373"/>
    </row>
    <row r="27" spans="1:5" x14ac:dyDescent="0.3">
      <c r="A27" s="371"/>
      <c r="B27" s="374"/>
      <c r="C27" s="213" t="s">
        <v>474</v>
      </c>
      <c r="D27" s="373"/>
      <c r="E27" s="373"/>
    </row>
  </sheetData>
  <mergeCells count="31">
    <mergeCell ref="B10:C10"/>
    <mergeCell ref="A1:A2"/>
    <mergeCell ref="B1:C1"/>
    <mergeCell ref="B2:C2"/>
    <mergeCell ref="D1:E1"/>
    <mergeCell ref="B3:C3"/>
    <mergeCell ref="B4:C4"/>
    <mergeCell ref="B5:C5"/>
    <mergeCell ref="B6:C6"/>
    <mergeCell ref="B7:C7"/>
    <mergeCell ref="B8:C8"/>
    <mergeCell ref="B9:C9"/>
    <mergeCell ref="D22:E22"/>
    <mergeCell ref="B11:C11"/>
    <mergeCell ref="B12:C12"/>
    <mergeCell ref="B13:C13"/>
    <mergeCell ref="B14:C14"/>
    <mergeCell ref="B15:C15"/>
    <mergeCell ref="B16:C16"/>
    <mergeCell ref="B17:C17"/>
    <mergeCell ref="B18:C18"/>
    <mergeCell ref="B19:C19"/>
    <mergeCell ref="B20:C20"/>
    <mergeCell ref="B21:C21"/>
    <mergeCell ref="A23:A24"/>
    <mergeCell ref="B23:B24"/>
    <mergeCell ref="D23:E24"/>
    <mergeCell ref="D25:E25"/>
    <mergeCell ref="A26:A27"/>
    <mergeCell ref="B26:B27"/>
    <mergeCell ref="D26:E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 RIESGO CORRUPCION</vt:lpstr>
      <vt:lpstr>Hoja2</vt:lpstr>
      <vt:lpstr>ANEXO 1 Tabla probabilidad</vt:lpstr>
      <vt:lpstr>ANEXO 2 Tabla Impacto</vt:lpstr>
      <vt:lpstr>ANEXO 3 Matriz Calor</vt:lpstr>
      <vt:lpstr>ANEXOTabla Valoración controles</vt:lpstr>
      <vt:lpstr>PARAMETROS</vt:lpstr>
      <vt:lpstr>PREGUNTAS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NUBIA YINERI MARTINEZ CUBILLOS</dc:creator>
  <cp:lastModifiedBy>paola Gonzalez</cp:lastModifiedBy>
  <cp:lastPrinted>2024-05-16T22:11:47Z</cp:lastPrinted>
  <dcterms:created xsi:type="dcterms:W3CDTF">2021-03-11T16:43:22Z</dcterms:created>
  <dcterms:modified xsi:type="dcterms:W3CDTF">2024-11-13T13:16:45Z</dcterms:modified>
</cp:coreProperties>
</file>